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PROCESSOS LICITATORIOS\PROCESSOS LICITATORIOS 2026\CONCORRENCIA 001 - RESERVATORIO 500\"/>
    </mc:Choice>
  </mc:AlternateContent>
  <bookViews>
    <workbookView xWindow="0" yWindow="0" windowWidth="20490" windowHeight="7530"/>
  </bookViews>
  <sheets>
    <sheet name="PLANILHA ORÇAMENTARIA" sheetId="2" r:id="rId1"/>
  </sheets>
  <definedNames>
    <definedName name="_xlnm.Print_Area" localSheetId="0">'PLANILHA ORÇAMENTARIA'!$A$1:$H$194</definedName>
    <definedName name="_xlnm.Print_Titles" localSheetId="0">'PLANILHA ORÇAMENTARIA'!$1:$6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2" l="1"/>
  <c r="H174" i="2" l="1"/>
  <c r="J136" i="2"/>
  <c r="J135" i="2"/>
  <c r="J134" i="2"/>
  <c r="J133" i="2"/>
  <c r="H98" i="2"/>
  <c r="H97" i="2"/>
  <c r="H94" i="2"/>
  <c r="H93" i="2"/>
  <c r="H90" i="2"/>
  <c r="H89" i="2"/>
  <c r="H73" i="2"/>
  <c r="H72" i="2"/>
  <c r="J68" i="2"/>
  <c r="H68" i="2"/>
  <c r="H67" i="2"/>
  <c r="H64" i="2"/>
  <c r="H63" i="2"/>
  <c r="H60" i="2"/>
  <c r="H59" i="2"/>
  <c r="H56" i="2"/>
  <c r="H55" i="2"/>
  <c r="J51" i="2"/>
  <c r="H51" i="2"/>
  <c r="H50" i="2"/>
  <c r="H47" i="2"/>
  <c r="H46" i="2"/>
  <c r="H39" i="2"/>
  <c r="H38" i="2"/>
  <c r="H35" i="2"/>
  <c r="H27" i="2"/>
  <c r="H26" i="2"/>
  <c r="H23" i="2"/>
  <c r="H22" i="2"/>
  <c r="H21" i="2"/>
  <c r="H18" i="2"/>
  <c r="H17" i="2"/>
  <c r="H13" i="2"/>
  <c r="H12" i="2"/>
  <c r="H8" i="2" l="1"/>
  <c r="H19" i="2"/>
  <c r="H9" i="2"/>
  <c r="H28" i="2"/>
  <c r="H179" i="2"/>
  <c r="H175" i="2"/>
  <c r="H162" i="2"/>
  <c r="H161" i="2"/>
  <c r="H157" i="2"/>
  <c r="H153" i="2"/>
  <c r="H144" i="2"/>
  <c r="H140" i="2"/>
  <c r="H129" i="2"/>
  <c r="H125" i="2"/>
  <c r="H180" i="2"/>
  <c r="H176" i="2"/>
  <c r="H169" i="2"/>
  <c r="H158" i="2"/>
  <c r="H154" i="2"/>
  <c r="H145" i="2"/>
  <c r="H181" i="2"/>
  <c r="H177" i="2"/>
  <c r="H159" i="2"/>
  <c r="H155" i="2"/>
  <c r="H151" i="2"/>
  <c r="H146" i="2"/>
  <c r="H142" i="2"/>
  <c r="H131" i="2"/>
  <c r="H127" i="2"/>
  <c r="H122" i="2"/>
  <c r="H178" i="2"/>
  <c r="H160" i="2"/>
  <c r="H148" i="2"/>
  <c r="H147" i="2"/>
  <c r="H143" i="2"/>
  <c r="H141" i="2"/>
  <c r="H139" i="2"/>
  <c r="H123" i="2"/>
  <c r="H121" i="2"/>
  <c r="H120" i="2"/>
  <c r="H116" i="2"/>
  <c r="H112" i="2"/>
  <c r="H108" i="2"/>
  <c r="H104" i="2"/>
  <c r="H99" i="2"/>
  <c r="H95" i="2"/>
  <c r="H91" i="2"/>
  <c r="H87" i="2"/>
  <c r="H84" i="2"/>
  <c r="H83" i="2"/>
  <c r="H79" i="2"/>
  <c r="H75" i="2"/>
  <c r="H133" i="2"/>
  <c r="H117" i="2"/>
  <c r="H113" i="2"/>
  <c r="H109" i="2"/>
  <c r="H105" i="2"/>
  <c r="H101" i="2"/>
  <c r="H100" i="2"/>
  <c r="H96" i="2"/>
  <c r="H92" i="2"/>
  <c r="H88" i="2"/>
  <c r="H80" i="2"/>
  <c r="H76" i="2"/>
  <c r="H14" i="2"/>
  <c r="H25" i="2"/>
  <c r="H29" i="2"/>
  <c r="H30" i="2"/>
  <c r="H34" i="2"/>
  <c r="H37" i="2"/>
  <c r="H45" i="2"/>
  <c r="H49" i="2"/>
  <c r="H54" i="2"/>
  <c r="H58" i="2"/>
  <c r="H62" i="2"/>
  <c r="H66" i="2"/>
  <c r="H71" i="2"/>
  <c r="H77" i="2"/>
  <c r="H78" i="2"/>
  <c r="H81" i="2"/>
  <c r="H82" i="2"/>
  <c r="H106" i="2"/>
  <c r="H107" i="2"/>
  <c r="H110" i="2"/>
  <c r="H111" i="2"/>
  <c r="H114" i="2"/>
  <c r="H115" i="2"/>
  <c r="H118" i="2"/>
  <c r="H119" i="2"/>
  <c r="H126" i="2"/>
  <c r="H128" i="2"/>
  <c r="H130" i="2"/>
  <c r="H132" i="2"/>
  <c r="H152" i="2"/>
  <c r="H156" i="2"/>
  <c r="H167" i="2"/>
  <c r="H124" i="2"/>
  <c r="H24" i="2"/>
  <c r="H33" i="2"/>
  <c r="H36" i="2"/>
  <c r="H40" i="2"/>
  <c r="H44" i="2"/>
  <c r="H48" i="2"/>
  <c r="H57" i="2"/>
  <c r="H61" i="2"/>
  <c r="H65" i="2"/>
  <c r="H74" i="2"/>
  <c r="H134" i="2"/>
  <c r="H136" i="2"/>
  <c r="H163" i="2"/>
  <c r="H166" i="2"/>
  <c r="H173" i="2"/>
  <c r="H135" i="2"/>
  <c r="H168" i="2"/>
  <c r="H164" i="2" l="1"/>
  <c r="H52" i="2"/>
  <c r="H85" i="2"/>
  <c r="H69" i="2"/>
  <c r="H149" i="2"/>
  <c r="H15" i="2"/>
  <c r="H182" i="2"/>
  <c r="H102" i="2"/>
  <c r="H137" i="2"/>
  <c r="H170" i="2"/>
  <c r="H41" i="2"/>
  <c r="H31" i="2"/>
  <c r="H171" i="2" l="1"/>
  <c r="H183" i="2" s="1"/>
  <c r="O10" i="2" s="1"/>
  <c r="M39" i="2" l="1"/>
  <c r="M13" i="2"/>
  <c r="M56" i="2"/>
  <c r="M72" i="2"/>
  <c r="M35" i="2"/>
  <c r="M67" i="2"/>
  <c r="M93" i="2"/>
  <c r="M174" i="2"/>
  <c r="M38" i="2"/>
  <c r="M23" i="2"/>
  <c r="M60" i="2"/>
  <c r="M17" i="2"/>
  <c r="M22" i="2"/>
  <c r="M55" i="2"/>
  <c r="M73" i="2"/>
  <c r="M89" i="2"/>
  <c r="M47" i="2"/>
  <c r="M46" i="2"/>
  <c r="M64" i="2"/>
  <c r="M18" i="2"/>
  <c r="M26" i="2"/>
  <c r="M59" i="2"/>
  <c r="M90" i="2"/>
  <c r="M94" i="2"/>
  <c r="M51" i="2"/>
  <c r="M50" i="2"/>
  <c r="M68" i="2"/>
  <c r="M12" i="2"/>
  <c r="M21" i="2"/>
  <c r="M27" i="2"/>
  <c r="M63" i="2"/>
  <c r="M98" i="2"/>
  <c r="M97" i="2"/>
  <c r="M30" i="2"/>
  <c r="M117" i="2"/>
  <c r="M168" i="2"/>
  <c r="M44" i="2"/>
  <c r="M119" i="2"/>
  <c r="M71" i="2"/>
  <c r="M88" i="2"/>
  <c r="M123" i="2"/>
  <c r="M159" i="2"/>
  <c r="M153" i="2"/>
  <c r="M61" i="2"/>
  <c r="M128" i="2"/>
  <c r="M49" i="2"/>
  <c r="M99" i="2"/>
  <c r="M127" i="2"/>
  <c r="M157" i="2"/>
  <c r="M36" i="2"/>
  <c r="M107" i="2"/>
  <c r="M29" i="2"/>
  <c r="M75" i="2"/>
  <c r="M104" i="2"/>
  <c r="M131" i="2"/>
  <c r="M140" i="2"/>
  <c r="M48" i="2"/>
  <c r="M114" i="2"/>
  <c r="M37" i="2"/>
  <c r="M79" i="2"/>
  <c r="M143" i="2"/>
  <c r="M125" i="2"/>
  <c r="M101" i="2"/>
  <c r="M81" i="2"/>
  <c r="M163" i="2"/>
  <c r="M24" i="2"/>
  <c r="M111" i="2"/>
  <c r="M83" i="2"/>
  <c r="M147" i="2"/>
  <c r="M145" i="2"/>
  <c r="M175" i="2"/>
  <c r="M40" i="2"/>
  <c r="M118" i="2"/>
  <c r="M14" i="2"/>
  <c r="M116" i="2"/>
  <c r="M146" i="2"/>
  <c r="M179" i="2"/>
  <c r="M173" i="2"/>
  <c r="M167" i="2"/>
  <c r="M78" i="2"/>
  <c r="M76" i="2"/>
  <c r="M87" i="2"/>
  <c r="M120" i="2"/>
  <c r="M177" i="2"/>
  <c r="M161" i="2"/>
  <c r="M33" i="2"/>
  <c r="M106" i="2"/>
  <c r="M80" i="2"/>
  <c r="M91" i="2"/>
  <c r="M178" i="2"/>
  <c r="M144" i="2"/>
  <c r="M133" i="2"/>
  <c r="M151" i="2"/>
  <c r="M65" i="2"/>
  <c r="M156" i="2"/>
  <c r="M82" i="2"/>
  <c r="M54" i="2"/>
  <c r="M95" i="2"/>
  <c r="M122" i="2"/>
  <c r="M169" i="2"/>
  <c r="M135" i="2"/>
  <c r="M124" i="2"/>
  <c r="M110" i="2"/>
  <c r="M92" i="2"/>
  <c r="M28" i="2"/>
  <c r="M134" i="2"/>
  <c r="M126" i="2"/>
  <c r="M62" i="2"/>
  <c r="M96" i="2"/>
  <c r="M141" i="2"/>
  <c r="M158" i="2"/>
  <c r="M9" i="2"/>
  <c r="M166" i="2"/>
  <c r="M77" i="2"/>
  <c r="M100" i="2"/>
  <c r="M155" i="2"/>
  <c r="M162" i="2"/>
  <c r="M148" i="2"/>
  <c r="M25" i="2"/>
  <c r="M112" i="2"/>
  <c r="M129" i="2"/>
  <c r="M136" i="2"/>
  <c r="M66" i="2"/>
  <c r="M105" i="2"/>
  <c r="M176" i="2"/>
  <c r="M57" i="2"/>
  <c r="M115" i="2"/>
  <c r="M45" i="2"/>
  <c r="M132" i="2"/>
  <c r="M113" i="2"/>
  <c r="M181" i="2"/>
  <c r="M154" i="2"/>
  <c r="M108" i="2"/>
  <c r="M130" i="2"/>
  <c r="M142" i="2"/>
  <c r="M152" i="2"/>
  <c r="M139" i="2"/>
  <c r="M109" i="2"/>
  <c r="M160" i="2"/>
  <c r="M180" i="2"/>
  <c r="M8" i="2"/>
  <c r="M74" i="2"/>
  <c r="M58" i="2"/>
  <c r="M121" i="2"/>
  <c r="O15" i="2"/>
</calcChain>
</file>

<file path=xl/sharedStrings.xml><?xml version="1.0" encoding="utf-8"?>
<sst xmlns="http://schemas.openxmlformats.org/spreadsheetml/2006/main" count="731" uniqueCount="386">
  <si>
    <t>PLANILHA DE ORÇAMENTO</t>
  </si>
  <si>
    <t>OBJETO:</t>
  </si>
  <si>
    <t>ELABORAÇÃO DO PROJETO COMPLETO (ESTUDOS, CONCEPÇÃO, ANTEPROJETO/PROJETO BÁSICO E PROJETO EXECUTIVO) DE UM RESERVATÓRIO METÁLICO DE 500 M³ NA ÁREA "ÁGUA DO PARAÍSO", LOCALIZADA NA RODOVIA FORTUNATO PETRINI KM 0, NO MUNICÍPIO DE CÂNDIDO MOTA - SP</t>
  </si>
  <si>
    <t>LOCAL:</t>
  </si>
  <si>
    <t>CANDIDO MOTA-SP</t>
  </si>
  <si>
    <t>ITEM</t>
  </si>
  <si>
    <t>DESCRIÇÃO DAS ATIVIDADES</t>
  </si>
  <si>
    <t>UNID.</t>
  </si>
  <si>
    <t>QUANT.</t>
  </si>
  <si>
    <t>REFERÊNCIA</t>
  </si>
  <si>
    <t>CÓDIGO</t>
  </si>
  <si>
    <t>PREÇO UNIT.  (R$) C/ BDI</t>
  </si>
  <si>
    <t>PREÇO TOTAL (R$)</t>
  </si>
  <si>
    <t>CANTEIRO DE OBRAS</t>
  </si>
  <si>
    <t>1.1</t>
  </si>
  <si>
    <t>PLACA DE IDENTIFICAÇÃO DE OBRAS</t>
  </si>
  <si>
    <t>M²</t>
  </si>
  <si>
    <t>SABESP</t>
  </si>
  <si>
    <t>1.2</t>
  </si>
  <si>
    <t>LOCAÇÃO DE CONTAINER TIPO DEPÓSITO - ÁREA MÍNIMA DE 13,80 M²</t>
  </si>
  <si>
    <t>MÊS</t>
  </si>
  <si>
    <t>CDHU</t>
  </si>
  <si>
    <t>02.02.150</t>
  </si>
  <si>
    <t>TOTAL 01</t>
  </si>
  <si>
    <t>ADMINISTRAÇÃO LOCAL</t>
  </si>
  <si>
    <t>2.1</t>
  </si>
  <si>
    <t xml:space="preserve">ENGENHEIRO CIVIL DE OBRA PLENO COM ENCARGOS COMPLEMENTARES </t>
  </si>
  <si>
    <t>H</t>
  </si>
  <si>
    <t>SINAPI</t>
  </si>
  <si>
    <t>2.2</t>
  </si>
  <si>
    <t>ENCARREGADO GERAL DE OBRAS COM ENCARGOS COMPLEMENTARES</t>
  </si>
  <si>
    <t>2.3</t>
  </si>
  <si>
    <t>TÉCNICO EM SEGURANÇA DO TRABALHO COM ENCARGOS COMPLEMENTARES</t>
  </si>
  <si>
    <t>TOTAL 02</t>
  </si>
  <si>
    <t>SERVIÇOS PRELIMINARES</t>
  </si>
  <si>
    <t>3.1</t>
  </si>
  <si>
    <t>ROÇADA E CAPINA</t>
  </si>
  <si>
    <t>3.2</t>
  </si>
  <si>
    <t>LOCAÇÃO CONVENCIONAL DE OBRA, UTILIZANDO GABARITO DE TÁBUAS CORRIDAS PONTALETADAS A CADA 2,00M - 2 UTILIZAÇÕES</t>
  </si>
  <si>
    <t>M</t>
  </si>
  <si>
    <t>TOTAL 03</t>
  </si>
  <si>
    <t>CONSTRUÇÃO DA BASE DE APOIO</t>
  </si>
  <si>
    <t>4.1</t>
  </si>
  <si>
    <t>ESCAVAÇÃO MECANIZADA DE POÇOS E CAVAS, EM SOLO NÃO ROCHOSO, C/PROF. ATÉ 1,25 M</t>
  </si>
  <si>
    <t>M³</t>
  </si>
  <si>
    <t>4.2</t>
  </si>
  <si>
    <t>ESCAVAÇÃO MANUAL DE VALA</t>
  </si>
  <si>
    <t>4.3</t>
  </si>
  <si>
    <t>COMPACTAÇÃO MECÂNICA DE SOLO PARA EXECUÇÃO DE RADIER, PISO DE CONCRETO OU LAJE SOBRE SOLO, COM COMPACTADOR DE SOLOS A PERCUSSÃO</t>
  </si>
  <si>
    <t>4.4</t>
  </si>
  <si>
    <t>CONCRETO MAGRO PARA LASTRO, TRAÇO 1:4,5:4,5 (EM MASSA SECA DE CIMENTO/ AREIA MÉDIA/ BRITA 1) - PREPARO MECÂNICO COM BETONEIRA 400 L</t>
  </si>
  <si>
    <t>4.5</t>
  </si>
  <si>
    <t>ARMAÇÃO EM AÇO CA-50 UTILIZANDO AÇO CA-50 10 MM - FORNECIMENTO, CORTE, DOBRE E MONTAGEM</t>
  </si>
  <si>
    <t>KG</t>
  </si>
  <si>
    <t>4.6</t>
  </si>
  <si>
    <t>ARMAÇÃO EM AÇO CA-50 UTILIZANDO AÇO CA-50 12,5 MM - FORNECIMENTO, CORTE, DOBRE E MONTAGEM</t>
  </si>
  <si>
    <t>4.7</t>
  </si>
  <si>
    <t>FÔRMA CURVA DE MADEIRA - ESTRUTURA</t>
  </si>
  <si>
    <t>4.8</t>
  </si>
  <si>
    <t>CONCRETO ESTRUTURAL P/ ESTRUTURAS EM CONTATO COM ÁGUA BRUTA, ÁGUA TRATADA, SOLO E GASES AGRESSIVOS, FCK = 30,0 MPA, A/C MÁX. 0,55 L/KG - MÍN. DE 320 KG DE CIMENTO/M³</t>
  </si>
  <si>
    <t>4.9</t>
  </si>
  <si>
    <t>EXECUÇÃO DE PASSEIO (CALÇADA) OU PISO DE CONCRETO COM CONCRETO MOLDADO IN LOCO, FEITO EM OBRA, ACABAMENTO CONVENCIONAL, ESPESSURA 6 CM, ARMADO</t>
  </si>
  <si>
    <t>4.10</t>
  </si>
  <si>
    <t>REMOÇÃO ENTULHO INCLUSIVE A CARGA, TRANSPORTE E DESCARGA EM BOTA FORA A QQ DISTÂNCIA</t>
  </si>
  <si>
    <t>TOTAL 04</t>
  </si>
  <si>
    <t>RESERVATÓRIO APOIADO METÁLICO (500 M³)</t>
  </si>
  <si>
    <t>5.1</t>
  </si>
  <si>
    <t>FORNECIMENTO E MONTAGEM DE ESTRUTURA EM AÇO ASTM-A36, SEM PINTURA</t>
  </si>
  <si>
    <t>15.03.030</t>
  </si>
  <si>
    <t>5.2</t>
  </si>
  <si>
    <t>JATEAMENTO ABRASIVO COM GRANALHA DE AÇO EM PERFIL METÁLICO EM FÁBRICA. AF_01/2020 - SA 3 interno</t>
  </si>
  <si>
    <t>5.3</t>
  </si>
  <si>
    <t>PINTURA COM TINTA EPOXÍDICA DE FUNDO PULVERIZADA SOBRE PERFIL METÁLICO EXECUTADO EM FÁBRICA (POR DEMÃO)</t>
  </si>
  <si>
    <t>5.4</t>
  </si>
  <si>
    <t>PINTURA COM TINTA EPOXÍDICA DE ACABAMENTO PULVERIZADA SOBRE PERFIL METÁLICO EXECUTADO EM FÁBRICA (POR DEMÃO)</t>
  </si>
  <si>
    <t>5.5</t>
  </si>
  <si>
    <t>5.6</t>
  </si>
  <si>
    <t>IMPERMEABILIZAÇÃO ANTICORROSIVA COM ALCATRÃO DE HULHA</t>
  </si>
  <si>
    <t>32.17.070</t>
  </si>
  <si>
    <t>5.7</t>
  </si>
  <si>
    <t>PINTURA DE ACABAMENTO EM SUPERFÍCIES METÁLICAS COM APLICAÇÃO DE 01 DEMÃO DE TINTA ESMALTE POLIURETANO, RENNER RETHANE FLV 653, BI-COMPONENTE OU SIMILAR - R1</t>
  </si>
  <si>
    <t>ORSE</t>
  </si>
  <si>
    <t>5.8</t>
  </si>
  <si>
    <t xml:space="preserve"> ENGENHEIRO CIVIL DE OBRA PLENO COM ENCARGOS COMPLEMENTARES - ACOMPANHAMENTO TÉCNICO ESPECIALIZADO COM EMISSÃO DE LAUDOS E ATESTADOS DE CONFORMIDADE ESTRUTURAL</t>
  </si>
  <si>
    <t>TOTAL 05</t>
  </si>
  <si>
    <t>INSTALAÇÕES HIDRÁULICAS</t>
  </si>
  <si>
    <t>6.1</t>
  </si>
  <si>
    <t>DEMOLIÇÃO DE PAVIMENTO, MOVIMENTAÇÃO DE TERRA, RECOMPOSIÇÃO DE PAVIMENTO E BOTA FORA</t>
  </si>
  <si>
    <t>6.1.1</t>
  </si>
  <si>
    <t>DEMOLIÇÃO DE PISO DE CONCRETO SIMPLES, DE FORMA MECANIZADA COM MARTELETE, SEM REAPROVEITAMENTO</t>
  </si>
  <si>
    <t>6.1.2</t>
  </si>
  <si>
    <t>ESCAVAÇÃO MECANIZADA DE VALA COM PROFUNDIDADE ATÉ 1,5 M (MÉDIA MONTANTE E JUSANTE/UMA COMPOSIÇÃO POR TRECHO), RETROESCAV. (0,26 M³), LARGURA MENOR QUE 0,8 M, EM SOLO DE 1ª CATEGORIA, LOCAIS COM BAIXO NÍVEL DE INTERFERÊNCIA</t>
  </si>
  <si>
    <t>6.1.3</t>
  </si>
  <si>
    <t>PREPARO DE FUNDO DE VALA COM LARGURA MENOR QUE 1,5 M, COM CAMADA DE AREIA, LANÇAMENTO MECANIZADO</t>
  </si>
  <si>
    <t>6.1.4</t>
  </si>
  <si>
    <t>CARGA, MANOBRA E DESCARGA DE SOLOS E MATERIAIS GRANULARES EM CAMINHÃO BASCULANTE 14 M³ - CARGA COM PÁ CARREGADEIRA (CAÇAMBA DE 1,7 A 2,8 M³ / 128 HP) E DESCARGA LIVRE</t>
  </si>
  <si>
    <t>6.1.5</t>
  </si>
  <si>
    <t>TRANSPORTE COM CAMINHÃO BASCULANTE DE 14 M³, EM VIA URBANA PAVIMENTADA, DMT ATÉ 30 KM</t>
  </si>
  <si>
    <t>M³xKM</t>
  </si>
  <si>
    <t>6.1.6</t>
  </si>
  <si>
    <t>REATERRO MECANIZADO DE VALA COM RETROESCAVADEIRA (CAPACIDADE DA CAÇAMBA DA RETRO: 0,26 M³/POTÊNCIA: 88 HP), LARGURA ATÉ 0,8 M, PROFUNDIDADE ATÉ 1,5 M, COM SOLO (SEM SUBSTITUIÇÃO) DE 1ª CATEGORIA, COM COMPACTADOR DE SOLOS DE PERCUSSÃO</t>
  </si>
  <si>
    <t>6.1.7</t>
  </si>
  <si>
    <t>6.1.8</t>
  </si>
  <si>
    <t>SUB-TOTAL 6.1</t>
  </si>
  <si>
    <t>6.2</t>
  </si>
  <si>
    <t>INTERLIGAÇÃO I - DN100MM</t>
  </si>
  <si>
    <t>6.2.1</t>
  </si>
  <si>
    <t>FLANGE AVULSO PN10/16 FERRO FUNDIDO DN=100 MM * (4,50 KG) PINTURA BETUMINOSA - ACESSÓRIOS NÃO INCLUSOS NBR 7675 ÁGUA</t>
  </si>
  <si>
    <t>HM03125</t>
  </si>
  <si>
    <t>6.2.2</t>
  </si>
  <si>
    <t>VÁLVULA GAVETA C/FLANGES PN10/16 FERRO FUNDIDO DN=100 MM * (20,00 KG), ACION. VOLANTE, CUNHA DE BORRACHA, MÉTRICA CHATA, PINTURA EPÓXI EM PÓ NBR 14968 ÁGUA/ESGOTO</t>
  </si>
  <si>
    <t>HM04203</t>
  </si>
  <si>
    <t>6.2.3</t>
  </si>
  <si>
    <t>TÊ COM FLANGES PN10/16 FERRO FUNDIDO DN=100 X 100 MM * (18,50 KG) PINTURA BETUMINOSA, ACESSÓRIOS NÃO INCLUSOS NBR 7675 ÁGUA</t>
  </si>
  <si>
    <t>HM03399</t>
  </si>
  <si>
    <t>6.2.4</t>
  </si>
  <si>
    <t>EXTREMIDADE BOLSA JE2GS - FLANGE PN10/16 FERRO FUNDIDO DN=100 MM L=130 MM * (9,80 KG) PINTURA BETUMINOSA - INCLUSO ANEL DE BORRACHA NBR7675 ÁGUA</t>
  </si>
  <si>
    <t>HM03095</t>
  </si>
  <si>
    <t>6.2.5</t>
  </si>
  <si>
    <t>TUBO DE PVC RÍGIDO DEFOFO, DN= 100MM (DE= 118MM)</t>
  </si>
  <si>
    <t>46.04.040</t>
  </si>
  <si>
    <t>6.2.6</t>
  </si>
  <si>
    <t>CURVA 11º15' COM BOLSAS JE2GS FERRO FUNDIDO DN=100 MM * (10,80 KG) PINTURA BETUMINOSA E ANÉIS DE BORRACHA INCLUSOS NBR 7675 ÁGUA</t>
  </si>
  <si>
    <t>HM02933</t>
  </si>
  <si>
    <t>6.2.7</t>
  </si>
  <si>
    <t>CURVA 45º COM BOLSAS JE2GS FERRO FUNDIDO DN=100 MM * (12,90 KG) PINTURA BETUMINOSA E ANÉIS DE BORRACHA INCLUSOS NBR 7675 ÁGUA</t>
  </si>
  <si>
    <t>HM02953</t>
  </si>
  <si>
    <t>6.2.8</t>
  </si>
  <si>
    <t>CURVA 90º COM BOLSAS JE2GS FERRO FUNDIDO DN=100 MM * (13,20 KG) PINTURA BETUMINOSA E ANÉIS DE BORRACHA INCLUSOS NBR 7675 ÁGUA</t>
  </si>
  <si>
    <t>HM02963</t>
  </si>
  <si>
    <t>6.2.9</t>
  </si>
  <si>
    <t>TUBO C/FLANGE PN10/16 E PONTA FERRO FUNDIDO DN=100 MM L=1.600 MM PINTURA BETUMINOSA, ACESSÓRIOS NÃO INCLUSOS NBR 7675 ÁGUA</t>
  </si>
  <si>
    <t>HM03934</t>
  </si>
  <si>
    <t>6.2.10</t>
  </si>
  <si>
    <t>TUBO C/FLANGES PN10/16 FERRO FUNDIDO DN=100 MM L=5.800 MM * (108,76 KG) PINTURA BETUMINOSA, ACESSÓRIOS NÃO INCLUSOS NBR 7675 ÁGUA</t>
  </si>
  <si>
    <t>HM03573</t>
  </si>
  <si>
    <t>6.2.11</t>
  </si>
  <si>
    <t>CURVA 90º COM FLANGES PN10 FERRO FUNDIDO DN=100 MM * (11,00 KG) PINTURA BETUMINOSA - ACESSÓRIOS NÃO INCLUSOS NBR 7675 ÁGUA</t>
  </si>
  <si>
    <t>HM03002</t>
  </si>
  <si>
    <t>6.2.12</t>
  </si>
  <si>
    <t>TOCO COM FLANGES PN10/16 FERRO FUNDIDO DN=100 MM L=350 MM PINTURA BETUMINOSA, ACESSÓRIOS NÃO INCLUSOS NBR 7675 ÁGUA</t>
  </si>
  <si>
    <t>HM03518</t>
  </si>
  <si>
    <t>6.2.13</t>
  </si>
  <si>
    <t>TOCO COM FLANGE PN10/16 E PONTA FERRO FUNDIDO DN=100 MM L=200 MM PINTURA BETUMINOSA, ACESSÓRIOS NÃO INCLUSOS NBR 7675 ÁGUA</t>
  </si>
  <si>
    <t>HM03109</t>
  </si>
  <si>
    <t>6.2.14</t>
  </si>
  <si>
    <t>ACESSÓRIOS PARA FLANGE DN=100 PN10 AÇO GALV D=5/8" X L=2 3/4" 8 CJ (PARAFUSO, PORCA E ARRUELA) NORMA 0100-400-E027 FL3/3</t>
  </si>
  <si>
    <t>CONJ.</t>
  </si>
  <si>
    <t>HM01292</t>
  </si>
  <si>
    <t>6.2.15</t>
  </si>
  <si>
    <t>TUBOS E CONEXÕES METÁLICOS FLANGEADOS - MONTAGEM</t>
  </si>
  <si>
    <t>SUB-TOTAL 6.2</t>
  </si>
  <si>
    <t>6.3</t>
  </si>
  <si>
    <t>INTERLIGAÇÃO II - DN100 MM</t>
  </si>
  <si>
    <t>6.3.1</t>
  </si>
  <si>
    <t>6.3.2</t>
  </si>
  <si>
    <t>6.3.3</t>
  </si>
  <si>
    <t>6.3.4</t>
  </si>
  <si>
    <t>6.3.5</t>
  </si>
  <si>
    <t>TUBO C/FLANGE PN10/16 E PONTA FERRO FUNDIDO DN=100 MM L=2.550 MM PINTURA BETUMINOSA, ACESSÓRIOS NÃO INCLUSOS NBR 7675 ÁGUA</t>
  </si>
  <si>
    <t>HM03936</t>
  </si>
  <si>
    <t>6.3.6</t>
  </si>
  <si>
    <t>6.3.7</t>
  </si>
  <si>
    <t>6.3.8</t>
  </si>
  <si>
    <t>6.3.9</t>
  </si>
  <si>
    <t>6.3.10</t>
  </si>
  <si>
    <t>6.3.11</t>
  </si>
  <si>
    <t>6.3.12</t>
  </si>
  <si>
    <t>6.3.13</t>
  </si>
  <si>
    <t>6.3.14</t>
  </si>
  <si>
    <t>SUB-TOTAL 6.3</t>
  </si>
  <si>
    <t>6.4</t>
  </si>
  <si>
    <t>INTERLIGAÇÃO III - DN250MM</t>
  </si>
  <si>
    <t>6.4.1</t>
  </si>
  <si>
    <t>LUVA DE CORRER COM BOLSAS JUNTA MECÂNICA FERRO FUNDIDO DN=250 MM * (64,48 KG) PINTURA BETUMINOSA C/ACESSÓRIOS INCLUSOS NBR 7675 ÁGUA</t>
  </si>
  <si>
    <t>HM03221</t>
  </si>
  <si>
    <t>6.4.2</t>
  </si>
  <si>
    <t>TOCO COM FLANGE PN10/16 E PONTA FERRO FUNDIDO DN=250 MM L=550 MM PINTURA BETUMINOSA, ACESSÓRIOS NÃO INCLUSOS NBR 7675 ÁGUA</t>
  </si>
  <si>
    <t>HM03515</t>
  </si>
  <si>
    <t>6.4.3</t>
  </si>
  <si>
    <t>VÁLVULA GAVETA C/FLANGES PN10 FERRO FUNDIDO DN=250 MM * (108,00 KG), ACION. VOLANTE, CUNHA DE BORRACHA, MÉTRICA CHATA, PINTURA EPÓXI EM PÓ NBR 14968 ÁGUA/ESGOTO</t>
  </si>
  <si>
    <t>HM04166</t>
  </si>
  <si>
    <t>6.4.4</t>
  </si>
  <si>
    <t>TÊ COM FLANGES PN10 FERRO FUNDIDO DN=250 X 250 MM * (80,00 KG) PINTURA BETUMINOSA, ACESSÓRIOS NÃO INCLUSOS NBR 7675 ÁGUA</t>
  </si>
  <si>
    <t>HM03409</t>
  </si>
  <si>
    <t>6.4.5</t>
  </si>
  <si>
    <t>TUBO C/FLANGES PN10 FERRO FUNDIDO DN=250 MM L=850 MM PINTURA BETUMINOSA, ACESSÓRIOS NÃO INCLUSOS NBR 7675 ÁGUA</t>
  </si>
  <si>
    <t>HM03596</t>
  </si>
  <si>
    <t>6.4.6</t>
  </si>
  <si>
    <t>CURVA 90º COM FLANGES PN10 FERRO FUNDIDO DN=250 MM * (46,00 KG) PINTURA BETUMINOSA - ACESSÓRIOS NÃO INCLUSOS NBR 7675 ÁGUA</t>
  </si>
  <si>
    <t>HM03005</t>
  </si>
  <si>
    <t>6.4.7</t>
  </si>
  <si>
    <t>TUBO C/FLANGES PN10 FERRO FUNDIDO DN=250 MM L=1.450 MM PINTURA BETUMINOSA, ACESSÓRIOS NÃO INCLUSOS NBR 7675 ÁGUA</t>
  </si>
  <si>
    <t>HM03597</t>
  </si>
  <si>
    <t>6.4.8</t>
  </si>
  <si>
    <t>VÁLVULA GAVETA C/FLANGES PN10 FERRO FUNDIDO DN=250 MM * (108,00 KG), ACION. CABEÇOTE, CUNHA DE BORRACHA, MÉTRICA CHATA, PINTURA EPÓXI EM PÓ NBR 14968 ÁGUA/ESGOTO</t>
  </si>
  <si>
    <t>6.4.9</t>
  </si>
  <si>
    <t>EXTREMIDADE BOLSA JE2GS - FLANGE PN10 FERRO FUNDIDO DN=250 MM L=145 MM * (28,80 KG) PINTURA BETUMINOSA - INCLUSO ANEL DE BORRACHA NBR 7675 ÁGUA</t>
  </si>
  <si>
    <t>HM03098</t>
  </si>
  <si>
    <t>6.4.10</t>
  </si>
  <si>
    <t>TUBO DE PVC RÍGIDO DEFOFO, DN= 250MM (DE= 274MM)</t>
  </si>
  <si>
    <t>46.04.080</t>
  </si>
  <si>
    <t>6.4.11</t>
  </si>
  <si>
    <t>CURVA 90º COM BOLSAS JE2GS FERRO FUNDIDO DN=250 MM * (47,90 KG) PINTURA BETUMINOSA E ANÉIS DE BORRACHA INCLUSOS NBR 7675 ÁGUA</t>
  </si>
  <si>
    <t>HM02966</t>
  </si>
  <si>
    <t>6.4.12</t>
  </si>
  <si>
    <t>TUBO C/FLANGE PN10 E PONTA FERRO FUNDIDO DN=250 MM L=950 MM PINTURA BETUMINOSA, ACESSÓRIOS NÃO INCLUSOS NBR 7675 ÁGUA</t>
  </si>
  <si>
    <t>HM03966</t>
  </si>
  <si>
    <t>6.4.13</t>
  </si>
  <si>
    <t>TOCO COM FLANGES PN10 FERRO FUNDIDO DN=250 MM L=400 MM PINTURA BETUMINOSA, ACESSÓRIOS NÃO INCLUSOS NBR 7675 ÁGUA</t>
  </si>
  <si>
    <t>6.4.14</t>
  </si>
  <si>
    <t>ACESSÓRIOS PARA FLANGE DN=250 PN10 AÇO GALV D=3/4" X L=3 1/2" 12 CJ (PARAFUSO, PORCA E ARRUELA) NORMA 0100-400-E027 FL3/3</t>
  </si>
  <si>
    <t>HM01295</t>
  </si>
  <si>
    <t>6.4.15</t>
  </si>
  <si>
    <t>SUB-TOTAL 6.4</t>
  </si>
  <si>
    <t>6.5</t>
  </si>
  <si>
    <t>INTERLIGAÇÃO IV - DN200MM</t>
  </si>
  <si>
    <t>6.5.1</t>
  </si>
  <si>
    <t>CURVA 90º COM FLANGES PN10 FERRO FUNDIDO DN=200 MM * (28,00 KG) PINTURA BETUMINOSA - ACESSÓRIOS NÃO INCLUSOS NBR 7675 ÁGUA</t>
  </si>
  <si>
    <t>HM03004</t>
  </si>
  <si>
    <t>6.5.2</t>
  </si>
  <si>
    <t>TUBO C/FLANGE PN10 E PONTA FERRO FUNDIDO DN=200 MM L=2.550 MM PINTURA BETUMINOSA, ACESSÓRIOS NÃO INCLUSOS NBR 7675 ÁGUA</t>
  </si>
  <si>
    <t>HM03958</t>
  </si>
  <si>
    <t>6.5.3</t>
  </si>
  <si>
    <t>CURVA 90º COM BOLSAS JE2GS FERRO FUNDIDO DN=200 MM * (29,00 KG) PINTURA BETUMINOSA E ANÉIS DE BORRACHA INCLUSOS NBR 7675 ÁGUA</t>
  </si>
  <si>
    <t>HM02965</t>
  </si>
  <si>
    <t>6.5.4</t>
  </si>
  <si>
    <t>TUBO DE PVC RÍGIDO DEFOFO, DN= 200MM (DE= 222MM)</t>
  </si>
  <si>
    <t>46.04.070</t>
  </si>
  <si>
    <t>6.5.5</t>
  </si>
  <si>
    <t>EXTREMIDADE BOLSA JE2GS - FLANGE PN10 FERRO FUNDIDO DN=200 MM L=140 MM * (20,90 KG) PINTURA BETUMINOSA - INCLUSO ANEL DE BORRACHA NBR 7675 ÁGUA</t>
  </si>
  <si>
    <t>HM03097</t>
  </si>
  <si>
    <t>6.5.6</t>
  </si>
  <si>
    <t>TÊ COM FLANGES PN10 FERRO FUNDIDO DN=200 X 200 MM * (47,00 KG) PINTURA BETUMINOSA, ACESSÓRIOS NÃO INCLUSOS NBR 7675 ÁGUA</t>
  </si>
  <si>
    <t>HM03406</t>
  </si>
  <si>
    <t>6.5.7</t>
  </si>
  <si>
    <t>VÁLVULA GAVETA C/FLANGES PN10 FERRO FUNDIDO DN=200 MM * (66,00 KG), ACION. VOLANTE, CUNHA DE BORRACHA, MÉTRICA CHATA, PINTURA EPÓXI EM PÓ NBR 14968 ÁGUA/ESGOTO</t>
  </si>
  <si>
    <t>HM04165</t>
  </si>
  <si>
    <t>6.5.8</t>
  </si>
  <si>
    <t>CURVA 45º COM BOLSAS JE2GS FERRO FUNDIDO DN=200 MM * (29,00 KG) PINTURA BETUMINOSA E ANÉIS DE BORRACHA INCLUSOS NBR 7675 ÁGUA</t>
  </si>
  <si>
    <t>HM02955</t>
  </si>
  <si>
    <t>6.5.9</t>
  </si>
  <si>
    <t>TUBO C/FLANGE PN10 E PONTA FERRO FUNDIDO DN=200 MM L=1.550 MM PINTURA BETUMINOSA, ACESSÓRIOS NÃO INCLUSOS NBR 7675 ÁGUA</t>
  </si>
  <si>
    <t>HM03956</t>
  </si>
  <si>
    <t>6.5.10</t>
  </si>
  <si>
    <t>TUBO C/FLANGES PN10/16 FERRO FUNDIDO DN=200 MM L=5.800 MM * (221,84 KG) PINTURA BETUMINOSA, ACESSÓRIOS NÃO INCLUSOS NBR 7675 ÁGUA</t>
  </si>
  <si>
    <t>HM03595</t>
  </si>
  <si>
    <t>6.5.11</t>
  </si>
  <si>
    <t>TOCO COM FLANGES PN10/16 FERRO FUNDIDO DN=200 MM L=250 MM * (32,00 KG) PINTURA BETUMINOSA, ACESSÓRIOS NÃO INCLUSOS NBR 7675 ÁGUA</t>
  </si>
  <si>
    <t>HM03512</t>
  </si>
  <si>
    <t>6.5.12</t>
  </si>
  <si>
    <t>TUBO C/FLANGE PN10/16 E PONTA FERRO FUNDIDO DN=200 MM L=150 MM PINTURA BETUMINOSA, ACESSÓRIOS NÃO INCLUSOS NBR 7675 ÁGUA</t>
  </si>
  <si>
    <t>HM03102</t>
  </si>
  <si>
    <t>6.5.13</t>
  </si>
  <si>
    <t>JUNÇÃO 45º COM FLANGES PN10 FERRO FUNDIDO DN=200 X 200 MM * (55,00 KG) PINTURA BETUMINOSA - ACESSÓRIOS NÃO INCLUSOS NBR 7675 ÁGUA</t>
  </si>
  <si>
    <t>HM03197</t>
  </si>
  <si>
    <t>6.5.14</t>
  </si>
  <si>
    <t>JUNTA DE DESMONTAGEM TRAVADA AXIALMENTE FERRO FUNDIDO DN=200 MM PN10 * (49,00 KG) - PINTURA EPÓXI POLIAMIDA</t>
  </si>
  <si>
    <t>HM03161</t>
  </si>
  <si>
    <t>6.5.15</t>
  </si>
  <si>
    <t>TOCO COM FLANGES PN10/16 FERRO FUNDIDO DN=200 MM L=200 MM PINTURA BETUMINOSA, ACESSÓRIOS NÃO INCLUSOS NBR 7675 ÁGUA</t>
  </si>
  <si>
    <t>6.5.16</t>
  </si>
  <si>
    <t>FLANGE CEGO PN10 FERRO FUNDIDO DN=200 MM * (11,00 KG) PINTURA BETUMINOSA - ACESSÓRIOS NÃO INCLUSOS NBR 7675 ÁGUA</t>
  </si>
  <si>
    <t>HM03137</t>
  </si>
  <si>
    <t>6.5.17</t>
  </si>
  <si>
    <t>CURVA 45º COM FLANGES PN10 FERRO FUNDIDO DN=200 MM * (26,00 KG) PINTURA BETUMINOSA - ACESSÓRIOS NÃO INCLUSOS NBR 7675 ÁGUA</t>
  </si>
  <si>
    <t>HM02999</t>
  </si>
  <si>
    <t>6.5.18</t>
  </si>
  <si>
    <t>VÁLVULA RETENÇÃO WAFER PN10 FERRO FUNDIDO DN=200 MM FECH. RÁPIDO AXIAL, OBT. POLIURETANO, PINTURA EPÓXI NBR 7675 ÁGUA</t>
  </si>
  <si>
    <t>HM07708</t>
  </si>
  <si>
    <t>6.5.19</t>
  </si>
  <si>
    <t>REDUÇÃO CONCÊNTRICA COM FLANGES PN10 FERRO FUNDIDO DN=200 X 150 MM PINTURA BETUMINOSA - ACESSÓRIOS NÃO INCLUSOS NBR 7675 ÁGUA</t>
  </si>
  <si>
    <t>HM06444</t>
  </si>
  <si>
    <t>6.5.20</t>
  </si>
  <si>
    <t>REDUÇÃO CONCÊNTRICA COM FLANGES PN10/16 FERRO FUNDIDO DN=150 X 80 MM * (25,60 KG) PINTURA BETUMINOSA, ACESSÓRIOS NÃO INCLUSOS NBR 7675 ÁGUA</t>
  </si>
  <si>
    <t>HM03319</t>
  </si>
  <si>
    <t>6.5.21</t>
  </si>
  <si>
    <t>CONJUNTO MOTOR-BOMBA Q=157M³/H, AM=9,50MCA, 10 CV</t>
  </si>
  <si>
    <t>COMERCIAL</t>
  </si>
  <si>
    <t>-</t>
  </si>
  <si>
    <t>6.5.22</t>
  </si>
  <si>
    <t>REDUÇÃO CONCÊNTRICA COM FLANGES PN10 FERRO FUNDIDO DN=200 X 100 MM * (30,50 KG) PINTURA BETUMINOSA, ACESSÓRIOS NÃO INCLUSOS NBR 7675 ÁGUA</t>
  </si>
  <si>
    <t>HM03320</t>
  </si>
  <si>
    <t>6.5.23</t>
  </si>
  <si>
    <t>TUBO C/FLANGES PN10/16 FERRO FUNDIDO DN=200 MM L=1.600 MM PINTURA BETUMINOSA, ACESSÓRIOS NÃO INCLUSOS NBR 7675 ÁGUA</t>
  </si>
  <si>
    <t>HM03586</t>
  </si>
  <si>
    <t>6.5.24</t>
  </si>
  <si>
    <t>TUBO C/FLANGES PN10/16 FERRO FUNDIDO DN=200 MM L=4.250 MM PINTURA BETUMINOSA, ACESSÓRIOS NÃO INCLUSOS NBR 7675 ÁGUA</t>
  </si>
  <si>
    <t>HM03592</t>
  </si>
  <si>
    <t>6.5.25</t>
  </si>
  <si>
    <t>VÁLVULA PÉ DE CRIVO, DN 200 MM - FORNECIMENTO E INSTALAÇÃO</t>
  </si>
  <si>
    <t>47.06.040</t>
  </si>
  <si>
    <t>6.5.26</t>
  </si>
  <si>
    <t>6.5.27</t>
  </si>
  <si>
    <t>ACESSÓRIOS PARA FLANGE DN=150 PN10 AÇO GALV D=3/4" X L=2 3/4" 8 CJ (PARAFUSO, PORCA E ARRUELA) NORMA 0100-400-E027 FL3/3</t>
  </si>
  <si>
    <t>HM01293</t>
  </si>
  <si>
    <t>6.5.28</t>
  </si>
  <si>
    <t>ACESSÓRIOS PARA FLANGE DN=200 PN10 AÇO GALV D=3/4" X L=3 1/2" 8 CJ (PARAFUSO, PORCA E ARRUELA) NORMA 0100-400-E027 FL3/3</t>
  </si>
  <si>
    <t>HM01294</t>
  </si>
  <si>
    <t>6.5.29</t>
  </si>
  <si>
    <t>ACESSÓRIOS PARA FLANGE DN=200 PN10 (PARAFUSOS, PORCAS E ARRUELAS GALVANIZADOS E VEDAÇÃO BORRACHA) - PARAFUSOS PASSANTES 20 CM</t>
  </si>
  <si>
    <t>HM07504</t>
  </si>
  <si>
    <t>6.5.30</t>
  </si>
  <si>
    <t>6.5.31</t>
  </si>
  <si>
    <t>JUNTA DESMONTAGEM TRAVADA AXIALMENTE ATÉ DN 200 MM - MONTAGEM</t>
  </si>
  <si>
    <t>6.5.32</t>
  </si>
  <si>
    <t>VÁLVULA RETENÇÃO FOFO ATÉ DN 200 MM - MONTAGEM</t>
  </si>
  <si>
    <t>6.5.33</t>
  </si>
  <si>
    <t>CONJUNTO MOTO-BOMBA CENTRÍFUGA 6 CV ATÉ 15 CV - MONTAGEM</t>
  </si>
  <si>
    <t>SUB-TOTAL 6.5</t>
  </si>
  <si>
    <t>6.6</t>
  </si>
  <si>
    <t>INTERLIGAÇÃO - EXTRAVASOR, LIMPEZA E ESPERAS DO RESERVATÓRIO</t>
  </si>
  <si>
    <t>6.6.1</t>
  </si>
  <si>
    <t>6.6.2</t>
  </si>
  <si>
    <t>TOCO COM FLANGES PN10 FERRO FUNDIDO DN=200 MM L=500 MM * (43,00 KG) PINTURA BETUMINOSA, ACESSÓRIOS NÃO INCLUSOS NBR 7675 ÁGUA</t>
  </si>
  <si>
    <t>HM03513</t>
  </si>
  <si>
    <t>6.6.3</t>
  </si>
  <si>
    <t>6.6.4</t>
  </si>
  <si>
    <t>6.6.5</t>
  </si>
  <si>
    <t>TOCO COM FLANGES PN10 FERRO FUNDIDO DN=200 MM L=300 MM PINTURA BETUMINOSA, ACESSÓRIOS NÃO INCLUSOS NBR 7675 ÁGUA</t>
  </si>
  <si>
    <t>6.6.6</t>
  </si>
  <si>
    <t>6.6.7</t>
  </si>
  <si>
    <t>6.6.8</t>
  </si>
  <si>
    <t>6.6.9</t>
  </si>
  <si>
    <t>ASSENTAMENTO E FORNECIMENTO DE TUBO DE PVC PBA PARA REDE DE ÁGUA, DN 100, JUNTA ELÁSTICA INTEGRADA, INSTALADO EM LOCAL COM NÍVEL ALTO DE INTERFERÊNCIAS (INCLUI FORNECIMENTO). AF_05/2024</t>
  </si>
  <si>
    <t>6.6.10</t>
  </si>
  <si>
    <t>SUB-TOTAL 6.6</t>
  </si>
  <si>
    <t>6.7</t>
  </si>
  <si>
    <t xml:space="preserve">INTERLIGAÇÃO V - DN100MM </t>
  </si>
  <si>
    <t>6.7.1</t>
  </si>
  <si>
    <t>6.7.2</t>
  </si>
  <si>
    <t>6.7.3</t>
  </si>
  <si>
    <t>6.7.4</t>
  </si>
  <si>
    <t>6.7.5</t>
  </si>
  <si>
    <t>6.7.6</t>
  </si>
  <si>
    <t>6.7.7</t>
  </si>
  <si>
    <t>ADAPTADOR PVC DE=110 MM PARA LIGAR PONTA DE PVC A BOLSA DE FERRO FUNDIDO ÁGUA</t>
  </si>
  <si>
    <t>HM01860</t>
  </si>
  <si>
    <t>6.7.8</t>
  </si>
  <si>
    <t>TOCO COM FLANGE PN10/16 E PONTA FERRO FUNDIDO DN=150 MM L=200 MM PINTURA BETUMINOSA, ACESSÓRIOS NÃO INCLUSOS NBR 7675 ÁGUA</t>
  </si>
  <si>
    <t>HM03101</t>
  </si>
  <si>
    <t>6.7.9</t>
  </si>
  <si>
    <t>FLANGE CEGO PN10/16 FERRO FUNDIDO DN=150 MM * (7,20 KG) PINTURA BETUMINOSA ACESSÓRIOS NÃO INCLUSOS NBR 7675 ÁGUA</t>
  </si>
  <si>
    <t>HM03136</t>
  </si>
  <si>
    <t>6.7.10</t>
  </si>
  <si>
    <t>6.7.11</t>
  </si>
  <si>
    <t>6.7.12</t>
  </si>
  <si>
    <t>COMPOSIÇÃO</t>
  </si>
  <si>
    <t>6.7.13</t>
  </si>
  <si>
    <t>SUB-TOTAL 6.7</t>
  </si>
  <si>
    <t>6.8</t>
  </si>
  <si>
    <t>CAIXAS ENTERRADAS</t>
  </si>
  <si>
    <t>6.8.1</t>
  </si>
  <si>
    <r>
      <t xml:space="preserve">CAIXA RETANGULAR EM ALVENARIA COM BLOCOS DE CONCRETO, DIMENSÕES INTERNAS = 1,6X1,65 M, PROFUNDIDADE = 1,50 M  - </t>
    </r>
    <r>
      <rPr>
        <b/>
        <i/>
        <sz val="11"/>
        <rFont val="Arial"/>
        <family val="2"/>
      </rPr>
      <t>CAIXA 1</t>
    </r>
  </si>
  <si>
    <t>6.8.2</t>
  </si>
  <si>
    <r>
      <t xml:space="preserve">CAIXA RETANGULAR EM ALVENARIA COM BLOCOS DE CONCRETO, DIMENSÕES INTERNAS = 1,5X1,5 M, PROFUNDIDADE = 0,80 M - </t>
    </r>
    <r>
      <rPr>
        <b/>
        <i/>
        <sz val="11"/>
        <rFont val="Arial"/>
        <family val="2"/>
      </rPr>
      <t>CAIXA 2</t>
    </r>
  </si>
  <si>
    <t>6.8.3</t>
  </si>
  <si>
    <t>CAIXA PARA EXTRAVASOR E LIMPEZA DO RESERVATÓRIO, DIMENSÕES INTERNAS 0,8X1,3 M, PROFUNIDADE = 0,90 M</t>
  </si>
  <si>
    <t>6.8.4</t>
  </si>
  <si>
    <t>CANALETA DE CONCRETO, DIMENSÕES INTERNAS 0,3X9,1 M, PROFUNDIDADE 0,35 M</t>
  </si>
  <si>
    <t>SUB-TOTAL 6.8</t>
  </si>
  <si>
    <t>TOTAL 06</t>
  </si>
  <si>
    <t>ABRIGO DAS BOMBAS</t>
  </si>
  <si>
    <t>7.1</t>
  </si>
  <si>
    <t>BROCA DE CONCRETO, DIÂMETRO 30 CM</t>
  </si>
  <si>
    <t>7.2</t>
  </si>
  <si>
    <t>MONTAGEM E DESMONTAGEM DE FÔRMA DE PILARES RETANGULARES E ESTRUTURAS SIMILARES, PÉ-DIREITO DUPLO, EM CHAPA DE MADEIRA COMPENSADA RESINADA, 4 UTILIZAÇÕES</t>
  </si>
  <si>
    <t>7.3</t>
  </si>
  <si>
    <t>ARMAÇÃO DE PILAR OU VIGA DE ESTRUTURA CONVENCIONAL DE CONCRETO ARMADO UTILIZANDO AÇO CA-50 DE 10,0 MM - MONTAGEM. AF_06/2022</t>
  </si>
  <si>
    <t>7.4</t>
  </si>
  <si>
    <t>ARMAÇÃO DE PILAR OU VIGA DE ESTRUTURA CONVENCIONAL DE CONCRETO ARMADO UTILIZANDO AÇO CA-60 DE 5,0 MM - MONTAGEM</t>
  </si>
  <si>
    <t>7.5</t>
  </si>
  <si>
    <t>CONCRETAGEM DE PILARES, FCK = 25 MPA, COM USO DE BALDES - LANÇAMENTO, ADENSAMENTO E ACABAMENTO</t>
  </si>
  <si>
    <t>7.6</t>
  </si>
  <si>
    <t>MONTAGEM E DESMONTAGEM DE FÔRMA DE VIGA, ESCORAMENTO METÁLICO, PÉ-DIREITO DUPLO, EM CHAPA DE MADEIRA RESINADA, 2 UTILIZAÇÕES</t>
  </si>
  <si>
    <t>7.7</t>
  </si>
  <si>
    <t>CONCRETAGEM DE VIGAS E LAJES, FCK=25 MPA, PARA QUALQUER TIPO DE LAJE COM BALDES EM EDIFICAÇÃO TÉRREA - LANÇAMENTO, ADENSAMENTO E ACABAMENTO</t>
  </si>
  <si>
    <t>7.8</t>
  </si>
  <si>
    <t>TRAMA DE MADEIRA COMPOSTA POR TERÇAS PARA TELHADOS DE ATÉ 2 ÁGUAS PARA TELHA ONDULADA DE FIBROCIMENTO, METÁLICA, PLÁSTICA OU TERMOACÚSTICA, INCLUSO TRANSPORTE VERTICAL</t>
  </si>
  <si>
    <t>7.9</t>
  </si>
  <si>
    <t>TELHAMENTO COM TELHA ONDULADA DE FIBROCIMENTO E = 6 MM, COM RECOBRIMENTO LATERAL DE 1 1/4 DE ONDA PARA TELHADO COM INCLINAÇÃO MÁXIMA DE 10°, COM ATÉ 2 ÁGUAS, INCLUSO IÇAMENTO</t>
  </si>
  <si>
    <t>TOTAL 07</t>
  </si>
  <si>
    <t xml:space="preserve">TOTAL GERAL </t>
  </si>
  <si>
    <t>OBS:</t>
  </si>
  <si>
    <t>ADOTADO TABELA DE PREÇOS: SABESP – NOV/2025, SINAPI – FEV/2026, CDHU 200 – NOV/2025 E ORSE DEZ/2025.
O BDI CALCULADO É DE 26,44% CONFORME TABELA ANEXA;
A PLANILHA DE SERVIÇOS DA SABESP JÁ CONTEMPLA BDI PADRÃO DE 28%. PARA ESSES ITENS, FOI RETIRADO O BDI PADRÃO E CONSIDERADO O BDI CALCULADO DE 26,44%.</t>
  </si>
  <si>
    <t>Candido Mota,  de 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</si>
</sst>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&quot;R$&quot;\ * #,##0.00_-;\-&quot;R$&quot;\ * #,##0.00_-;_-&quot;R$&quot;\ * &quot;-&quot;??_-;_-@_-"/>
    <numFmt numFmtId="165" formatCode="_-* #,##0.00_-;\-* #,##0.00_-;_-* &quot;-&quot;??_-;_-@_-"/>
    <numFmt numFmtId="166" formatCode="&quot;R$ &quot;#,##0.00"/>
    <numFmt numFmtId="167" formatCode="_(&quot;R$&quot;* #,##0.00_);_(&quot;R$&quot;* \(#,##0.00\);_(&quot;R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Arial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4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0" fontId="4" fillId="0" borderId="0"/>
    <xf numFmtId="164" fontId="2" fillId="0" borderId="0" applyFont="0" applyFill="0" applyBorder="0" applyAlignment="0" applyProtection="0"/>
    <xf numFmtId="0" fontId="2" fillId="0" borderId="0"/>
    <xf numFmtId="0" fontId="1" fillId="0" borderId="0"/>
    <xf numFmtId="164" fontId="4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1" applyFont="1" applyAlignment="1">
      <alignment horizontal="center" vertical="center"/>
    </xf>
    <xf numFmtId="0" fontId="4" fillId="0" borderId="0" xfId="2" applyAlignment="1">
      <alignment vertical="center"/>
    </xf>
    <xf numFmtId="0" fontId="4" fillId="0" borderId="0" xfId="2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0" xfId="3" applyFont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6" fillId="0" borderId="8" xfId="4" applyFont="1" applyBorder="1" applyAlignment="1">
      <alignment vertical="center"/>
    </xf>
    <xf numFmtId="0" fontId="7" fillId="0" borderId="0" xfId="4" applyFont="1" applyAlignment="1">
      <alignment vertical="center"/>
    </xf>
    <xf numFmtId="0" fontId="7" fillId="0" borderId="0" xfId="4" applyFont="1" applyAlignment="1">
      <alignment horizontal="center" vertical="center"/>
    </xf>
    <xf numFmtId="0" fontId="7" fillId="0" borderId="9" xfId="4" applyFont="1" applyBorder="1" applyAlignment="1">
      <alignment vertical="center"/>
    </xf>
    <xf numFmtId="0" fontId="5" fillId="0" borderId="0" xfId="4" applyFont="1" applyAlignment="1">
      <alignment vertical="center"/>
    </xf>
    <xf numFmtId="0" fontId="5" fillId="0" borderId="10" xfId="1" applyFont="1" applyBorder="1" applyAlignment="1">
      <alignment horizontal="center" vertical="center"/>
    </xf>
    <xf numFmtId="0" fontId="2" fillId="0" borderId="0" xfId="1" applyAlignment="1">
      <alignment horizontal="center" vertical="center"/>
    </xf>
    <xf numFmtId="10" fontId="8" fillId="0" borderId="1" xfId="5" applyNumberFormat="1" applyFont="1" applyBorder="1" applyAlignment="1">
      <alignment horizontal="center" vertical="center"/>
    </xf>
    <xf numFmtId="0" fontId="9" fillId="2" borderId="0" xfId="6" applyFont="1" applyFill="1" applyAlignment="1">
      <alignment horizontal="center" vertical="center" wrapText="1"/>
    </xf>
    <xf numFmtId="0" fontId="4" fillId="0" borderId="0" xfId="2"/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6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justify" vertical="center"/>
    </xf>
    <xf numFmtId="4" fontId="6" fillId="0" borderId="1" xfId="1" applyNumberFormat="1" applyFont="1" applyBorder="1" applyAlignment="1">
      <alignment horizontal="center" vertical="center"/>
    </xf>
    <xf numFmtId="164" fontId="6" fillId="0" borderId="1" xfId="7" applyFont="1" applyFill="1" applyBorder="1" applyAlignment="1">
      <alignment horizontal="center" vertical="center"/>
    </xf>
    <xf numFmtId="166" fontId="6" fillId="0" borderId="1" xfId="7" applyNumberFormat="1" applyFont="1" applyFill="1" applyBorder="1" applyAlignment="1">
      <alignment horizontal="distributed" vertical="center"/>
    </xf>
    <xf numFmtId="164" fontId="6" fillId="0" borderId="11" xfId="7" applyFont="1" applyFill="1" applyBorder="1" applyAlignment="1">
      <alignment horizontal="center" vertical="center"/>
    </xf>
    <xf numFmtId="164" fontId="6" fillId="0" borderId="0" xfId="7" applyFont="1" applyFill="1" applyBorder="1" applyAlignment="1">
      <alignment horizontal="center" vertical="center"/>
    </xf>
    <xf numFmtId="166" fontId="6" fillId="0" borderId="0" xfId="7" applyNumberFormat="1" applyFont="1" applyFill="1" applyBorder="1" applyAlignment="1">
      <alignment horizontal="distributed" vertical="center"/>
    </xf>
    <xf numFmtId="10" fontId="0" fillId="0" borderId="0" xfId="5" applyNumberFormat="1" applyFont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166" fontId="5" fillId="0" borderId="1" xfId="7" applyNumberFormat="1" applyFont="1" applyFill="1" applyBorder="1" applyAlignment="1">
      <alignment horizontal="distributed" vertical="center"/>
    </xf>
    <xf numFmtId="166" fontId="5" fillId="0" borderId="0" xfId="7" applyNumberFormat="1" applyFont="1" applyFill="1" applyBorder="1" applyAlignment="1">
      <alignment horizontal="distributed" vertical="center"/>
    </xf>
    <xf numFmtId="10" fontId="0" fillId="0" borderId="0" xfId="5" applyNumberFormat="1" applyFont="1"/>
    <xf numFmtId="0" fontId="6" fillId="0" borderId="1" xfId="3" applyFont="1" applyBorder="1" applyAlignment="1">
      <alignment horizontal="justify" vertical="center" wrapText="1"/>
    </xf>
    <xf numFmtId="0" fontId="10" fillId="0" borderId="1" xfId="8" applyFont="1" applyBorder="1" applyAlignment="1">
      <alignment horizontal="center" vertical="center"/>
    </xf>
    <xf numFmtId="1" fontId="6" fillId="0" borderId="1" xfId="3" applyNumberFormat="1" applyFont="1" applyBorder="1" applyAlignment="1">
      <alignment horizontal="center" vertical="center"/>
    </xf>
    <xf numFmtId="0" fontId="10" fillId="0" borderId="1" xfId="9" applyFont="1" applyBorder="1" applyAlignment="1">
      <alignment vertical="center" wrapText="1"/>
    </xf>
    <xf numFmtId="0" fontId="10" fillId="0" borderId="1" xfId="9" applyFont="1" applyBorder="1" applyAlignment="1">
      <alignment vertical="center"/>
    </xf>
    <xf numFmtId="0" fontId="6" fillId="0" borderId="1" xfId="1" applyFont="1" applyBorder="1" applyAlignment="1">
      <alignment vertical="center" wrapText="1"/>
    </xf>
    <xf numFmtId="0" fontId="11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right" vertical="center"/>
    </xf>
    <xf numFmtId="166" fontId="9" fillId="0" borderId="1" xfId="7" applyNumberFormat="1" applyFont="1" applyFill="1" applyBorder="1" applyAlignment="1">
      <alignment horizontal="distributed" vertical="center"/>
    </xf>
    <xf numFmtId="166" fontId="9" fillId="0" borderId="0" xfId="7" applyNumberFormat="1" applyFont="1" applyFill="1" applyBorder="1" applyAlignment="1">
      <alignment horizontal="distributed" vertical="center"/>
    </xf>
    <xf numFmtId="0" fontId="10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vertical="center" wrapText="1"/>
    </xf>
    <xf numFmtId="0" fontId="11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/>
    </xf>
    <xf numFmtId="166" fontId="3" fillId="0" borderId="1" xfId="10" applyNumberFormat="1" applyFont="1" applyFill="1" applyBorder="1" applyAlignment="1">
      <alignment horizontal="distributed" vertical="center"/>
    </xf>
    <xf numFmtId="166" fontId="3" fillId="0" borderId="0" xfId="10" applyNumberFormat="1" applyFont="1" applyFill="1" applyBorder="1" applyAlignment="1">
      <alignment horizontal="distributed" vertical="center"/>
    </xf>
    <xf numFmtId="0" fontId="4" fillId="3" borderId="0" xfId="2" applyFill="1" applyAlignment="1">
      <alignment vertical="center"/>
    </xf>
    <xf numFmtId="0" fontId="4" fillId="3" borderId="0" xfId="2" applyFill="1" applyAlignment="1">
      <alignment horizontal="center" vertical="center"/>
    </xf>
    <xf numFmtId="0" fontId="13" fillId="0" borderId="0" xfId="2" applyFont="1" applyAlignment="1">
      <alignment horizontal="left" vertical="center" wrapText="1"/>
    </xf>
    <xf numFmtId="0" fontId="2" fillId="0" borderId="0" xfId="1" applyAlignment="1">
      <alignment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165" fontId="7" fillId="0" borderId="0" xfId="3" applyNumberFormat="1" applyFont="1" applyAlignment="1">
      <alignment vertical="center" wrapText="1"/>
    </xf>
    <xf numFmtId="0" fontId="5" fillId="0" borderId="0" xfId="6" applyFont="1" applyAlignment="1">
      <alignment horizontal="right" vertical="center"/>
    </xf>
    <xf numFmtId="0" fontId="5" fillId="0" borderId="0" xfId="6" applyFont="1" applyAlignment="1">
      <alignment horizontal="center" vertical="center"/>
    </xf>
    <xf numFmtId="166" fontId="5" fillId="0" borderId="0" xfId="10" applyNumberFormat="1" applyFont="1" applyFill="1" applyBorder="1" applyAlignment="1">
      <alignment horizontal="center" vertical="center"/>
    </xf>
    <xf numFmtId="165" fontId="6" fillId="0" borderId="0" xfId="3" applyNumberFormat="1" applyFont="1" applyAlignment="1">
      <alignment vertical="center" wrapText="1"/>
    </xf>
    <xf numFmtId="0" fontId="5" fillId="0" borderId="0" xfId="6" applyFont="1" applyAlignment="1">
      <alignment horizontal="left" vertical="center"/>
    </xf>
    <xf numFmtId="166" fontId="5" fillId="0" borderId="0" xfId="10" applyNumberFormat="1" applyFont="1" applyFill="1" applyBorder="1" applyAlignment="1">
      <alignment horizontal="distributed" vertical="center"/>
    </xf>
    <xf numFmtId="0" fontId="4" fillId="0" borderId="0" xfId="6" applyAlignment="1">
      <alignment horizontal="center" vertical="center"/>
    </xf>
    <xf numFmtId="0" fontId="4" fillId="0" borderId="0" xfId="6" applyAlignment="1">
      <alignment vertical="center"/>
    </xf>
    <xf numFmtId="0" fontId="4" fillId="0" borderId="0" xfId="6" applyAlignment="1">
      <alignment horizontal="right" vertical="center"/>
    </xf>
    <xf numFmtId="167" fontId="4" fillId="0" borderId="0" xfId="6" applyNumberFormat="1" applyAlignment="1">
      <alignment vertical="center"/>
    </xf>
    <xf numFmtId="0" fontId="4" fillId="0" borderId="0" xfId="2" applyAlignment="1">
      <alignment horizontal="center"/>
    </xf>
    <xf numFmtId="0" fontId="6" fillId="0" borderId="0" xfId="8" applyFont="1" applyAlignment="1">
      <alignment vertical="center" wrapText="1"/>
    </xf>
    <xf numFmtId="0" fontId="9" fillId="0" borderId="0" xfId="8" applyFont="1" applyAlignment="1">
      <alignment vertical="center" wrapText="1"/>
    </xf>
    <xf numFmtId="0" fontId="5" fillId="0" borderId="0" xfId="6" applyFont="1" applyAlignment="1">
      <alignment horizontal="right" vertical="center" wrapText="1"/>
    </xf>
    <xf numFmtId="0" fontId="14" fillId="0" borderId="0" xfId="2" applyFont="1" applyAlignment="1">
      <alignment vertical="center" wrapText="1"/>
    </xf>
    <xf numFmtId="0" fontId="4" fillId="0" borderId="0" xfId="2" applyAlignment="1">
      <alignment vertical="center" wrapText="1"/>
    </xf>
    <xf numFmtId="0" fontId="5" fillId="0" borderId="1" xfId="1" applyFont="1" applyBorder="1" applyAlignment="1">
      <alignment horizontal="right" vertical="center"/>
    </xf>
    <xf numFmtId="0" fontId="3" fillId="0" borderId="1" xfId="6" applyFont="1" applyBorder="1" applyAlignment="1">
      <alignment horizontal="right" vertical="center"/>
    </xf>
    <xf numFmtId="0" fontId="9" fillId="0" borderId="5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3" fillId="0" borderId="5" xfId="2" applyFont="1" applyBorder="1" applyAlignment="1">
      <alignment horizontal="left" vertical="center" wrapText="1"/>
    </xf>
    <xf numFmtId="0" fontId="13" fillId="0" borderId="0" xfId="2" applyFont="1" applyAlignment="1">
      <alignment horizontal="left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9" fillId="2" borderId="1" xfId="6" applyFont="1" applyFill="1" applyBorder="1" applyAlignment="1">
      <alignment horizontal="center" vertical="center" wrapText="1"/>
    </xf>
    <xf numFmtId="0" fontId="6" fillId="0" borderId="4" xfId="3" applyFont="1" applyBorder="1" applyAlignment="1">
      <alignment horizontal="left" vertical="center" wrapText="1"/>
    </xf>
    <xf numFmtId="0" fontId="6" fillId="0" borderId="5" xfId="3" applyFont="1" applyBorder="1" applyAlignment="1">
      <alignment horizontal="left" vertical="center" wrapText="1"/>
    </xf>
    <xf numFmtId="0" fontId="6" fillId="0" borderId="6" xfId="3" applyFont="1" applyBorder="1" applyAlignment="1">
      <alignment horizontal="left" vertical="center" wrapText="1"/>
    </xf>
    <xf numFmtId="0" fontId="2" fillId="0" borderId="8" xfId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9" fillId="2" borderId="1" xfId="6" applyFont="1" applyFill="1" applyBorder="1" applyAlignment="1">
      <alignment horizontal="center" vertical="center"/>
    </xf>
    <xf numFmtId="0" fontId="9" fillId="2" borderId="3" xfId="2" applyFont="1" applyFill="1" applyBorder="1" applyAlignment="1">
      <alignment horizontal="center" vertical="center"/>
    </xf>
    <xf numFmtId="0" fontId="9" fillId="2" borderId="10" xfId="2" applyFont="1" applyFill="1" applyBorder="1" applyAlignment="1">
      <alignment horizontal="center" vertical="center"/>
    </xf>
    <xf numFmtId="0" fontId="9" fillId="2" borderId="3" xfId="6" applyFont="1" applyFill="1" applyBorder="1" applyAlignment="1">
      <alignment horizontal="center" vertical="center" wrapText="1"/>
    </xf>
    <xf numFmtId="0" fontId="9" fillId="2" borderId="10" xfId="6" applyFont="1" applyFill="1" applyBorder="1" applyAlignment="1">
      <alignment horizontal="center" vertical="center" wrapText="1"/>
    </xf>
  </cellXfs>
  <cellStyles count="11">
    <cellStyle name="Moeda 2" xfId="7"/>
    <cellStyle name="Moeda 3" xfId="10"/>
    <cellStyle name="Normal" xfId="0" builtinId="0"/>
    <cellStyle name="Normal 10 3" xfId="8"/>
    <cellStyle name="Normal 2" xfId="2"/>
    <cellStyle name="Normal 2 2 2 2 2 2" xfId="9"/>
    <cellStyle name="Normal_Orcamento estimativo Construção Centro Cultural Fase Conclus" xfId="6"/>
    <cellStyle name="Normal_Orcamento estimativo Construção Centro Cultural Fase Conclus 2" xfId="1"/>
    <cellStyle name="Normal_Orcamento estimativo Construção Centro Cultural Fase Conclus 2 2" xfId="3"/>
    <cellStyle name="Normal_Orcamento estimativo Construção Centro Cultural Fase Conclus 3" xfId="4"/>
    <cellStyle name="Porcentagem 2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416859</xdr:colOff>
      <xdr:row>191</xdr:row>
      <xdr:rowOff>77694</xdr:rowOff>
    </xdr:from>
    <xdr:to>
      <xdr:col>1</xdr:col>
      <xdr:colOff>2543265</xdr:colOff>
      <xdr:row>191</xdr:row>
      <xdr:rowOff>77694</xdr:rowOff>
    </xdr:to>
    <xdr:cxnSp macro="">
      <xdr:nvCxnSpPr>
        <xdr:cNvPr id="2" name="Conector reto 1">
          <a:extLst>
            <a:ext uri="{FF2B5EF4-FFF2-40B4-BE49-F238E27FC236}">
              <a16:creationId xmlns:a16="http://schemas.microsoft.com/office/drawing/2014/main" id="{7AD6D8A1-DFF4-4DC8-BC96-2E7CADE86E03}"/>
            </a:ext>
          </a:extLst>
        </xdr:cNvPr>
        <xdr:cNvCxnSpPr/>
      </xdr:nvCxnSpPr>
      <xdr:spPr>
        <a:xfrm>
          <a:off x="416859" y="55494144"/>
          <a:ext cx="285983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>
    <pageSetUpPr fitToPage="1"/>
  </sheetPr>
  <dimension ref="A1:O235"/>
  <sheetViews>
    <sheetView showGridLines="0" tabSelected="1" view="pageBreakPreview" topLeftCell="C160" zoomScale="90" zoomScaleNormal="90" zoomScaleSheetLayoutView="90" zoomScalePageLayoutView="85" workbookViewId="0">
      <selection activeCell="F190" sqref="F190"/>
    </sheetView>
  </sheetViews>
  <sheetFormatPr defaultRowHeight="12.75" x14ac:dyDescent="0.25"/>
  <cols>
    <col min="1" max="1" width="11" style="2" customWidth="1"/>
    <col min="2" max="2" width="126.28515625" style="73" customWidth="1"/>
    <col min="3" max="3" width="7.140625" style="2" bestFit="1" customWidth="1"/>
    <col min="4" max="4" width="11.140625" style="2" customWidth="1"/>
    <col min="5" max="5" width="14.85546875" style="2" bestFit="1" customWidth="1"/>
    <col min="6" max="6" width="17.28515625" style="3" bestFit="1" customWidth="1"/>
    <col min="7" max="7" width="15.28515625" style="2" customWidth="1"/>
    <col min="8" max="8" width="22.140625" style="2" customWidth="1"/>
    <col min="9" max="10" width="22.28515625" style="2" customWidth="1"/>
    <col min="11" max="11" width="10.5703125" style="2" customWidth="1"/>
    <col min="12" max="12" width="9.140625" style="2" customWidth="1"/>
    <col min="13" max="13" width="7.140625" style="3" bestFit="1" customWidth="1"/>
    <col min="14" max="14" width="9.140625" style="2" customWidth="1"/>
    <col min="15" max="15" width="9.140625" style="2"/>
    <col min="16" max="16" width="12.7109375" style="2" bestFit="1" customWidth="1"/>
    <col min="17" max="17" width="13.7109375" style="2" bestFit="1" customWidth="1"/>
    <col min="18" max="252" width="9.140625" style="2"/>
    <col min="253" max="253" width="11" style="2" customWidth="1"/>
    <col min="254" max="254" width="126.28515625" style="2" customWidth="1"/>
    <col min="255" max="255" width="7.140625" style="2" bestFit="1" customWidth="1"/>
    <col min="256" max="256" width="10.42578125" style="2" customWidth="1"/>
    <col min="257" max="257" width="11.140625" style="2" customWidth="1"/>
    <col min="258" max="258" width="14.85546875" style="2" bestFit="1" customWidth="1"/>
    <col min="259" max="259" width="17.28515625" style="2" bestFit="1" customWidth="1"/>
    <col min="260" max="260" width="16.140625" style="2" bestFit="1" customWidth="1"/>
    <col min="261" max="261" width="8.28515625" style="2" bestFit="1" customWidth="1"/>
    <col min="262" max="262" width="14.85546875" style="2" bestFit="1" customWidth="1"/>
    <col min="263" max="263" width="15.28515625" style="2" customWidth="1"/>
    <col min="264" max="264" width="22.140625" style="2" customWidth="1"/>
    <col min="265" max="266" width="22.28515625" style="2" customWidth="1"/>
    <col min="267" max="267" width="10.5703125" style="2" customWidth="1"/>
    <col min="268" max="268" width="9.140625" style="2"/>
    <col min="269" max="269" width="7.140625" style="2" bestFit="1" customWidth="1"/>
    <col min="270" max="271" width="9.140625" style="2"/>
    <col min="272" max="272" width="12.7109375" style="2" bestFit="1" customWidth="1"/>
    <col min="273" max="273" width="13.7109375" style="2" bestFit="1" customWidth="1"/>
    <col min="274" max="508" width="9.140625" style="2"/>
    <col min="509" max="509" width="11" style="2" customWidth="1"/>
    <col min="510" max="510" width="126.28515625" style="2" customWidth="1"/>
    <col min="511" max="511" width="7.140625" style="2" bestFit="1" customWidth="1"/>
    <col min="512" max="512" width="10.42578125" style="2" customWidth="1"/>
    <col min="513" max="513" width="11.140625" style="2" customWidth="1"/>
    <col min="514" max="514" width="14.85546875" style="2" bestFit="1" customWidth="1"/>
    <col min="515" max="515" width="17.28515625" style="2" bestFit="1" customWidth="1"/>
    <col min="516" max="516" width="16.140625" style="2" bestFit="1" customWidth="1"/>
    <col min="517" max="517" width="8.28515625" style="2" bestFit="1" customWidth="1"/>
    <col min="518" max="518" width="14.85546875" style="2" bestFit="1" customWidth="1"/>
    <col min="519" max="519" width="15.28515625" style="2" customWidth="1"/>
    <col min="520" max="520" width="22.140625" style="2" customWidth="1"/>
    <col min="521" max="522" width="22.28515625" style="2" customWidth="1"/>
    <col min="523" max="523" width="10.5703125" style="2" customWidth="1"/>
    <col min="524" max="524" width="9.140625" style="2"/>
    <col min="525" max="525" width="7.140625" style="2" bestFit="1" customWidth="1"/>
    <col min="526" max="527" width="9.140625" style="2"/>
    <col min="528" max="528" width="12.7109375" style="2" bestFit="1" customWidth="1"/>
    <col min="529" max="529" width="13.7109375" style="2" bestFit="1" customWidth="1"/>
    <col min="530" max="764" width="9.140625" style="2"/>
    <col min="765" max="765" width="11" style="2" customWidth="1"/>
    <col min="766" max="766" width="126.28515625" style="2" customWidth="1"/>
    <col min="767" max="767" width="7.140625" style="2" bestFit="1" customWidth="1"/>
    <col min="768" max="768" width="10.42578125" style="2" customWidth="1"/>
    <col min="769" max="769" width="11.140625" style="2" customWidth="1"/>
    <col min="770" max="770" width="14.85546875" style="2" bestFit="1" customWidth="1"/>
    <col min="771" max="771" width="17.28515625" style="2" bestFit="1" customWidth="1"/>
    <col min="772" max="772" width="16.140625" style="2" bestFit="1" customWidth="1"/>
    <col min="773" max="773" width="8.28515625" style="2" bestFit="1" customWidth="1"/>
    <col min="774" max="774" width="14.85546875" style="2" bestFit="1" customWidth="1"/>
    <col min="775" max="775" width="15.28515625" style="2" customWidth="1"/>
    <col min="776" max="776" width="22.140625" style="2" customWidth="1"/>
    <col min="777" max="778" width="22.28515625" style="2" customWidth="1"/>
    <col min="779" max="779" width="10.5703125" style="2" customWidth="1"/>
    <col min="780" max="780" width="9.140625" style="2"/>
    <col min="781" max="781" width="7.140625" style="2" bestFit="1" customWidth="1"/>
    <col min="782" max="783" width="9.140625" style="2"/>
    <col min="784" max="784" width="12.7109375" style="2" bestFit="1" customWidth="1"/>
    <col min="785" max="785" width="13.7109375" style="2" bestFit="1" customWidth="1"/>
    <col min="786" max="1020" width="9.140625" style="2"/>
    <col min="1021" max="1021" width="11" style="2" customWidth="1"/>
    <col min="1022" max="1022" width="126.28515625" style="2" customWidth="1"/>
    <col min="1023" max="1023" width="7.140625" style="2" bestFit="1" customWidth="1"/>
    <col min="1024" max="1024" width="10.42578125" style="2" customWidth="1"/>
    <col min="1025" max="1025" width="11.140625" style="2" customWidth="1"/>
    <col min="1026" max="1026" width="14.85546875" style="2" bestFit="1" customWidth="1"/>
    <col min="1027" max="1027" width="17.28515625" style="2" bestFit="1" customWidth="1"/>
    <col min="1028" max="1028" width="16.140625" style="2" bestFit="1" customWidth="1"/>
    <col min="1029" max="1029" width="8.28515625" style="2" bestFit="1" customWidth="1"/>
    <col min="1030" max="1030" width="14.85546875" style="2" bestFit="1" customWidth="1"/>
    <col min="1031" max="1031" width="15.28515625" style="2" customWidth="1"/>
    <col min="1032" max="1032" width="22.140625" style="2" customWidth="1"/>
    <col min="1033" max="1034" width="22.28515625" style="2" customWidth="1"/>
    <col min="1035" max="1035" width="10.5703125" style="2" customWidth="1"/>
    <col min="1036" max="1036" width="9.140625" style="2"/>
    <col min="1037" max="1037" width="7.140625" style="2" bestFit="1" customWidth="1"/>
    <col min="1038" max="1039" width="9.140625" style="2"/>
    <col min="1040" max="1040" width="12.7109375" style="2" bestFit="1" customWidth="1"/>
    <col min="1041" max="1041" width="13.7109375" style="2" bestFit="1" customWidth="1"/>
    <col min="1042" max="1276" width="9.140625" style="2"/>
    <col min="1277" max="1277" width="11" style="2" customWidth="1"/>
    <col min="1278" max="1278" width="126.28515625" style="2" customWidth="1"/>
    <col min="1279" max="1279" width="7.140625" style="2" bestFit="1" customWidth="1"/>
    <col min="1280" max="1280" width="10.42578125" style="2" customWidth="1"/>
    <col min="1281" max="1281" width="11.140625" style="2" customWidth="1"/>
    <col min="1282" max="1282" width="14.85546875" style="2" bestFit="1" customWidth="1"/>
    <col min="1283" max="1283" width="17.28515625" style="2" bestFit="1" customWidth="1"/>
    <col min="1284" max="1284" width="16.140625" style="2" bestFit="1" customWidth="1"/>
    <col min="1285" max="1285" width="8.28515625" style="2" bestFit="1" customWidth="1"/>
    <col min="1286" max="1286" width="14.85546875" style="2" bestFit="1" customWidth="1"/>
    <col min="1287" max="1287" width="15.28515625" style="2" customWidth="1"/>
    <col min="1288" max="1288" width="22.140625" style="2" customWidth="1"/>
    <col min="1289" max="1290" width="22.28515625" style="2" customWidth="1"/>
    <col min="1291" max="1291" width="10.5703125" style="2" customWidth="1"/>
    <col min="1292" max="1292" width="9.140625" style="2"/>
    <col min="1293" max="1293" width="7.140625" style="2" bestFit="1" customWidth="1"/>
    <col min="1294" max="1295" width="9.140625" style="2"/>
    <col min="1296" max="1296" width="12.7109375" style="2" bestFit="1" customWidth="1"/>
    <col min="1297" max="1297" width="13.7109375" style="2" bestFit="1" customWidth="1"/>
    <col min="1298" max="1532" width="9.140625" style="2"/>
    <col min="1533" max="1533" width="11" style="2" customWidth="1"/>
    <col min="1534" max="1534" width="126.28515625" style="2" customWidth="1"/>
    <col min="1535" max="1535" width="7.140625" style="2" bestFit="1" customWidth="1"/>
    <col min="1536" max="1536" width="10.42578125" style="2" customWidth="1"/>
    <col min="1537" max="1537" width="11.140625" style="2" customWidth="1"/>
    <col min="1538" max="1538" width="14.85546875" style="2" bestFit="1" customWidth="1"/>
    <col min="1539" max="1539" width="17.28515625" style="2" bestFit="1" customWidth="1"/>
    <col min="1540" max="1540" width="16.140625" style="2" bestFit="1" customWidth="1"/>
    <col min="1541" max="1541" width="8.28515625" style="2" bestFit="1" customWidth="1"/>
    <col min="1542" max="1542" width="14.85546875" style="2" bestFit="1" customWidth="1"/>
    <col min="1543" max="1543" width="15.28515625" style="2" customWidth="1"/>
    <col min="1544" max="1544" width="22.140625" style="2" customWidth="1"/>
    <col min="1545" max="1546" width="22.28515625" style="2" customWidth="1"/>
    <col min="1547" max="1547" width="10.5703125" style="2" customWidth="1"/>
    <col min="1548" max="1548" width="9.140625" style="2"/>
    <col min="1549" max="1549" width="7.140625" style="2" bestFit="1" customWidth="1"/>
    <col min="1550" max="1551" width="9.140625" style="2"/>
    <col min="1552" max="1552" width="12.7109375" style="2" bestFit="1" customWidth="1"/>
    <col min="1553" max="1553" width="13.7109375" style="2" bestFit="1" customWidth="1"/>
    <col min="1554" max="1788" width="9.140625" style="2"/>
    <col min="1789" max="1789" width="11" style="2" customWidth="1"/>
    <col min="1790" max="1790" width="126.28515625" style="2" customWidth="1"/>
    <col min="1791" max="1791" width="7.140625" style="2" bestFit="1" customWidth="1"/>
    <col min="1792" max="1792" width="10.42578125" style="2" customWidth="1"/>
    <col min="1793" max="1793" width="11.140625" style="2" customWidth="1"/>
    <col min="1794" max="1794" width="14.85546875" style="2" bestFit="1" customWidth="1"/>
    <col min="1795" max="1795" width="17.28515625" style="2" bestFit="1" customWidth="1"/>
    <col min="1796" max="1796" width="16.140625" style="2" bestFit="1" customWidth="1"/>
    <col min="1797" max="1797" width="8.28515625" style="2" bestFit="1" customWidth="1"/>
    <col min="1798" max="1798" width="14.85546875" style="2" bestFit="1" customWidth="1"/>
    <col min="1799" max="1799" width="15.28515625" style="2" customWidth="1"/>
    <col min="1800" max="1800" width="22.140625" style="2" customWidth="1"/>
    <col min="1801" max="1802" width="22.28515625" style="2" customWidth="1"/>
    <col min="1803" max="1803" width="10.5703125" style="2" customWidth="1"/>
    <col min="1804" max="1804" width="9.140625" style="2"/>
    <col min="1805" max="1805" width="7.140625" style="2" bestFit="1" customWidth="1"/>
    <col min="1806" max="1807" width="9.140625" style="2"/>
    <col min="1808" max="1808" width="12.7109375" style="2" bestFit="1" customWidth="1"/>
    <col min="1809" max="1809" width="13.7109375" style="2" bestFit="1" customWidth="1"/>
    <col min="1810" max="2044" width="9.140625" style="2"/>
    <col min="2045" max="2045" width="11" style="2" customWidth="1"/>
    <col min="2046" max="2046" width="126.28515625" style="2" customWidth="1"/>
    <col min="2047" max="2047" width="7.140625" style="2" bestFit="1" customWidth="1"/>
    <col min="2048" max="2048" width="10.42578125" style="2" customWidth="1"/>
    <col min="2049" max="2049" width="11.140625" style="2" customWidth="1"/>
    <col min="2050" max="2050" width="14.85546875" style="2" bestFit="1" customWidth="1"/>
    <col min="2051" max="2051" width="17.28515625" style="2" bestFit="1" customWidth="1"/>
    <col min="2052" max="2052" width="16.140625" style="2" bestFit="1" customWidth="1"/>
    <col min="2053" max="2053" width="8.28515625" style="2" bestFit="1" customWidth="1"/>
    <col min="2054" max="2054" width="14.85546875" style="2" bestFit="1" customWidth="1"/>
    <col min="2055" max="2055" width="15.28515625" style="2" customWidth="1"/>
    <col min="2056" max="2056" width="22.140625" style="2" customWidth="1"/>
    <col min="2057" max="2058" width="22.28515625" style="2" customWidth="1"/>
    <col min="2059" max="2059" width="10.5703125" style="2" customWidth="1"/>
    <col min="2060" max="2060" width="9.140625" style="2"/>
    <col min="2061" max="2061" width="7.140625" style="2" bestFit="1" customWidth="1"/>
    <col min="2062" max="2063" width="9.140625" style="2"/>
    <col min="2064" max="2064" width="12.7109375" style="2" bestFit="1" customWidth="1"/>
    <col min="2065" max="2065" width="13.7109375" style="2" bestFit="1" customWidth="1"/>
    <col min="2066" max="2300" width="9.140625" style="2"/>
    <col min="2301" max="2301" width="11" style="2" customWidth="1"/>
    <col min="2302" max="2302" width="126.28515625" style="2" customWidth="1"/>
    <col min="2303" max="2303" width="7.140625" style="2" bestFit="1" customWidth="1"/>
    <col min="2304" max="2304" width="10.42578125" style="2" customWidth="1"/>
    <col min="2305" max="2305" width="11.140625" style="2" customWidth="1"/>
    <col min="2306" max="2306" width="14.85546875" style="2" bestFit="1" customWidth="1"/>
    <col min="2307" max="2307" width="17.28515625" style="2" bestFit="1" customWidth="1"/>
    <col min="2308" max="2308" width="16.140625" style="2" bestFit="1" customWidth="1"/>
    <col min="2309" max="2309" width="8.28515625" style="2" bestFit="1" customWidth="1"/>
    <col min="2310" max="2310" width="14.85546875" style="2" bestFit="1" customWidth="1"/>
    <col min="2311" max="2311" width="15.28515625" style="2" customWidth="1"/>
    <col min="2312" max="2312" width="22.140625" style="2" customWidth="1"/>
    <col min="2313" max="2314" width="22.28515625" style="2" customWidth="1"/>
    <col min="2315" max="2315" width="10.5703125" style="2" customWidth="1"/>
    <col min="2316" max="2316" width="9.140625" style="2"/>
    <col min="2317" max="2317" width="7.140625" style="2" bestFit="1" customWidth="1"/>
    <col min="2318" max="2319" width="9.140625" style="2"/>
    <col min="2320" max="2320" width="12.7109375" style="2" bestFit="1" customWidth="1"/>
    <col min="2321" max="2321" width="13.7109375" style="2" bestFit="1" customWidth="1"/>
    <col min="2322" max="2556" width="9.140625" style="2"/>
    <col min="2557" max="2557" width="11" style="2" customWidth="1"/>
    <col min="2558" max="2558" width="126.28515625" style="2" customWidth="1"/>
    <col min="2559" max="2559" width="7.140625" style="2" bestFit="1" customWidth="1"/>
    <col min="2560" max="2560" width="10.42578125" style="2" customWidth="1"/>
    <col min="2561" max="2561" width="11.140625" style="2" customWidth="1"/>
    <col min="2562" max="2562" width="14.85546875" style="2" bestFit="1" customWidth="1"/>
    <col min="2563" max="2563" width="17.28515625" style="2" bestFit="1" customWidth="1"/>
    <col min="2564" max="2564" width="16.140625" style="2" bestFit="1" customWidth="1"/>
    <col min="2565" max="2565" width="8.28515625" style="2" bestFit="1" customWidth="1"/>
    <col min="2566" max="2566" width="14.85546875" style="2" bestFit="1" customWidth="1"/>
    <col min="2567" max="2567" width="15.28515625" style="2" customWidth="1"/>
    <col min="2568" max="2568" width="22.140625" style="2" customWidth="1"/>
    <col min="2569" max="2570" width="22.28515625" style="2" customWidth="1"/>
    <col min="2571" max="2571" width="10.5703125" style="2" customWidth="1"/>
    <col min="2572" max="2572" width="9.140625" style="2"/>
    <col min="2573" max="2573" width="7.140625" style="2" bestFit="1" customWidth="1"/>
    <col min="2574" max="2575" width="9.140625" style="2"/>
    <col min="2576" max="2576" width="12.7109375" style="2" bestFit="1" customWidth="1"/>
    <col min="2577" max="2577" width="13.7109375" style="2" bestFit="1" customWidth="1"/>
    <col min="2578" max="2812" width="9.140625" style="2"/>
    <col min="2813" max="2813" width="11" style="2" customWidth="1"/>
    <col min="2814" max="2814" width="126.28515625" style="2" customWidth="1"/>
    <col min="2815" max="2815" width="7.140625" style="2" bestFit="1" customWidth="1"/>
    <col min="2816" max="2816" width="10.42578125" style="2" customWidth="1"/>
    <col min="2817" max="2817" width="11.140625" style="2" customWidth="1"/>
    <col min="2818" max="2818" width="14.85546875" style="2" bestFit="1" customWidth="1"/>
    <col min="2819" max="2819" width="17.28515625" style="2" bestFit="1" customWidth="1"/>
    <col min="2820" max="2820" width="16.140625" style="2" bestFit="1" customWidth="1"/>
    <col min="2821" max="2821" width="8.28515625" style="2" bestFit="1" customWidth="1"/>
    <col min="2822" max="2822" width="14.85546875" style="2" bestFit="1" customWidth="1"/>
    <col min="2823" max="2823" width="15.28515625" style="2" customWidth="1"/>
    <col min="2824" max="2824" width="22.140625" style="2" customWidth="1"/>
    <col min="2825" max="2826" width="22.28515625" style="2" customWidth="1"/>
    <col min="2827" max="2827" width="10.5703125" style="2" customWidth="1"/>
    <col min="2828" max="2828" width="9.140625" style="2"/>
    <col min="2829" max="2829" width="7.140625" style="2" bestFit="1" customWidth="1"/>
    <col min="2830" max="2831" width="9.140625" style="2"/>
    <col min="2832" max="2832" width="12.7109375" style="2" bestFit="1" customWidth="1"/>
    <col min="2833" max="2833" width="13.7109375" style="2" bestFit="1" customWidth="1"/>
    <col min="2834" max="3068" width="9.140625" style="2"/>
    <col min="3069" max="3069" width="11" style="2" customWidth="1"/>
    <col min="3070" max="3070" width="126.28515625" style="2" customWidth="1"/>
    <col min="3071" max="3071" width="7.140625" style="2" bestFit="1" customWidth="1"/>
    <col min="3072" max="3072" width="10.42578125" style="2" customWidth="1"/>
    <col min="3073" max="3073" width="11.140625" style="2" customWidth="1"/>
    <col min="3074" max="3074" width="14.85546875" style="2" bestFit="1" customWidth="1"/>
    <col min="3075" max="3075" width="17.28515625" style="2" bestFit="1" customWidth="1"/>
    <col min="3076" max="3076" width="16.140625" style="2" bestFit="1" customWidth="1"/>
    <col min="3077" max="3077" width="8.28515625" style="2" bestFit="1" customWidth="1"/>
    <col min="3078" max="3078" width="14.85546875" style="2" bestFit="1" customWidth="1"/>
    <col min="3079" max="3079" width="15.28515625" style="2" customWidth="1"/>
    <col min="3080" max="3080" width="22.140625" style="2" customWidth="1"/>
    <col min="3081" max="3082" width="22.28515625" style="2" customWidth="1"/>
    <col min="3083" max="3083" width="10.5703125" style="2" customWidth="1"/>
    <col min="3084" max="3084" width="9.140625" style="2"/>
    <col min="3085" max="3085" width="7.140625" style="2" bestFit="1" customWidth="1"/>
    <col min="3086" max="3087" width="9.140625" style="2"/>
    <col min="3088" max="3088" width="12.7109375" style="2" bestFit="1" customWidth="1"/>
    <col min="3089" max="3089" width="13.7109375" style="2" bestFit="1" customWidth="1"/>
    <col min="3090" max="3324" width="9.140625" style="2"/>
    <col min="3325" max="3325" width="11" style="2" customWidth="1"/>
    <col min="3326" max="3326" width="126.28515625" style="2" customWidth="1"/>
    <col min="3327" max="3327" width="7.140625" style="2" bestFit="1" customWidth="1"/>
    <col min="3328" max="3328" width="10.42578125" style="2" customWidth="1"/>
    <col min="3329" max="3329" width="11.140625" style="2" customWidth="1"/>
    <col min="3330" max="3330" width="14.85546875" style="2" bestFit="1" customWidth="1"/>
    <col min="3331" max="3331" width="17.28515625" style="2" bestFit="1" customWidth="1"/>
    <col min="3332" max="3332" width="16.140625" style="2" bestFit="1" customWidth="1"/>
    <col min="3333" max="3333" width="8.28515625" style="2" bestFit="1" customWidth="1"/>
    <col min="3334" max="3334" width="14.85546875" style="2" bestFit="1" customWidth="1"/>
    <col min="3335" max="3335" width="15.28515625" style="2" customWidth="1"/>
    <col min="3336" max="3336" width="22.140625" style="2" customWidth="1"/>
    <col min="3337" max="3338" width="22.28515625" style="2" customWidth="1"/>
    <col min="3339" max="3339" width="10.5703125" style="2" customWidth="1"/>
    <col min="3340" max="3340" width="9.140625" style="2"/>
    <col min="3341" max="3341" width="7.140625" style="2" bestFit="1" customWidth="1"/>
    <col min="3342" max="3343" width="9.140625" style="2"/>
    <col min="3344" max="3344" width="12.7109375" style="2" bestFit="1" customWidth="1"/>
    <col min="3345" max="3345" width="13.7109375" style="2" bestFit="1" customWidth="1"/>
    <col min="3346" max="3580" width="9.140625" style="2"/>
    <col min="3581" max="3581" width="11" style="2" customWidth="1"/>
    <col min="3582" max="3582" width="126.28515625" style="2" customWidth="1"/>
    <col min="3583" max="3583" width="7.140625" style="2" bestFit="1" customWidth="1"/>
    <col min="3584" max="3584" width="10.42578125" style="2" customWidth="1"/>
    <col min="3585" max="3585" width="11.140625" style="2" customWidth="1"/>
    <col min="3586" max="3586" width="14.85546875" style="2" bestFit="1" customWidth="1"/>
    <col min="3587" max="3587" width="17.28515625" style="2" bestFit="1" customWidth="1"/>
    <col min="3588" max="3588" width="16.140625" style="2" bestFit="1" customWidth="1"/>
    <col min="3589" max="3589" width="8.28515625" style="2" bestFit="1" customWidth="1"/>
    <col min="3590" max="3590" width="14.85546875" style="2" bestFit="1" customWidth="1"/>
    <col min="3591" max="3591" width="15.28515625" style="2" customWidth="1"/>
    <col min="3592" max="3592" width="22.140625" style="2" customWidth="1"/>
    <col min="3593" max="3594" width="22.28515625" style="2" customWidth="1"/>
    <col min="3595" max="3595" width="10.5703125" style="2" customWidth="1"/>
    <col min="3596" max="3596" width="9.140625" style="2"/>
    <col min="3597" max="3597" width="7.140625" style="2" bestFit="1" customWidth="1"/>
    <col min="3598" max="3599" width="9.140625" style="2"/>
    <col min="3600" max="3600" width="12.7109375" style="2" bestFit="1" customWidth="1"/>
    <col min="3601" max="3601" width="13.7109375" style="2" bestFit="1" customWidth="1"/>
    <col min="3602" max="3836" width="9.140625" style="2"/>
    <col min="3837" max="3837" width="11" style="2" customWidth="1"/>
    <col min="3838" max="3838" width="126.28515625" style="2" customWidth="1"/>
    <col min="3839" max="3839" width="7.140625" style="2" bestFit="1" customWidth="1"/>
    <col min="3840" max="3840" width="10.42578125" style="2" customWidth="1"/>
    <col min="3841" max="3841" width="11.140625" style="2" customWidth="1"/>
    <col min="3842" max="3842" width="14.85546875" style="2" bestFit="1" customWidth="1"/>
    <col min="3843" max="3843" width="17.28515625" style="2" bestFit="1" customWidth="1"/>
    <col min="3844" max="3844" width="16.140625" style="2" bestFit="1" customWidth="1"/>
    <col min="3845" max="3845" width="8.28515625" style="2" bestFit="1" customWidth="1"/>
    <col min="3846" max="3846" width="14.85546875" style="2" bestFit="1" customWidth="1"/>
    <col min="3847" max="3847" width="15.28515625" style="2" customWidth="1"/>
    <col min="3848" max="3848" width="22.140625" style="2" customWidth="1"/>
    <col min="3849" max="3850" width="22.28515625" style="2" customWidth="1"/>
    <col min="3851" max="3851" width="10.5703125" style="2" customWidth="1"/>
    <col min="3852" max="3852" width="9.140625" style="2"/>
    <col min="3853" max="3853" width="7.140625" style="2" bestFit="1" customWidth="1"/>
    <col min="3854" max="3855" width="9.140625" style="2"/>
    <col min="3856" max="3856" width="12.7109375" style="2" bestFit="1" customWidth="1"/>
    <col min="3857" max="3857" width="13.7109375" style="2" bestFit="1" customWidth="1"/>
    <col min="3858" max="4092" width="9.140625" style="2"/>
    <col min="4093" max="4093" width="11" style="2" customWidth="1"/>
    <col min="4094" max="4094" width="126.28515625" style="2" customWidth="1"/>
    <col min="4095" max="4095" width="7.140625" style="2" bestFit="1" customWidth="1"/>
    <col min="4096" max="4096" width="10.42578125" style="2" customWidth="1"/>
    <col min="4097" max="4097" width="11.140625" style="2" customWidth="1"/>
    <col min="4098" max="4098" width="14.85546875" style="2" bestFit="1" customWidth="1"/>
    <col min="4099" max="4099" width="17.28515625" style="2" bestFit="1" customWidth="1"/>
    <col min="4100" max="4100" width="16.140625" style="2" bestFit="1" customWidth="1"/>
    <col min="4101" max="4101" width="8.28515625" style="2" bestFit="1" customWidth="1"/>
    <col min="4102" max="4102" width="14.85546875" style="2" bestFit="1" customWidth="1"/>
    <col min="4103" max="4103" width="15.28515625" style="2" customWidth="1"/>
    <col min="4104" max="4104" width="22.140625" style="2" customWidth="1"/>
    <col min="4105" max="4106" width="22.28515625" style="2" customWidth="1"/>
    <col min="4107" max="4107" width="10.5703125" style="2" customWidth="1"/>
    <col min="4108" max="4108" width="9.140625" style="2"/>
    <col min="4109" max="4109" width="7.140625" style="2" bestFit="1" customWidth="1"/>
    <col min="4110" max="4111" width="9.140625" style="2"/>
    <col min="4112" max="4112" width="12.7109375" style="2" bestFit="1" customWidth="1"/>
    <col min="4113" max="4113" width="13.7109375" style="2" bestFit="1" customWidth="1"/>
    <col min="4114" max="4348" width="9.140625" style="2"/>
    <col min="4349" max="4349" width="11" style="2" customWidth="1"/>
    <col min="4350" max="4350" width="126.28515625" style="2" customWidth="1"/>
    <col min="4351" max="4351" width="7.140625" style="2" bestFit="1" customWidth="1"/>
    <col min="4352" max="4352" width="10.42578125" style="2" customWidth="1"/>
    <col min="4353" max="4353" width="11.140625" style="2" customWidth="1"/>
    <col min="4354" max="4354" width="14.85546875" style="2" bestFit="1" customWidth="1"/>
    <col min="4355" max="4355" width="17.28515625" style="2" bestFit="1" customWidth="1"/>
    <col min="4356" max="4356" width="16.140625" style="2" bestFit="1" customWidth="1"/>
    <col min="4357" max="4357" width="8.28515625" style="2" bestFit="1" customWidth="1"/>
    <col min="4358" max="4358" width="14.85546875" style="2" bestFit="1" customWidth="1"/>
    <col min="4359" max="4359" width="15.28515625" style="2" customWidth="1"/>
    <col min="4360" max="4360" width="22.140625" style="2" customWidth="1"/>
    <col min="4361" max="4362" width="22.28515625" style="2" customWidth="1"/>
    <col min="4363" max="4363" width="10.5703125" style="2" customWidth="1"/>
    <col min="4364" max="4364" width="9.140625" style="2"/>
    <col min="4365" max="4365" width="7.140625" style="2" bestFit="1" customWidth="1"/>
    <col min="4366" max="4367" width="9.140625" style="2"/>
    <col min="4368" max="4368" width="12.7109375" style="2" bestFit="1" customWidth="1"/>
    <col min="4369" max="4369" width="13.7109375" style="2" bestFit="1" customWidth="1"/>
    <col min="4370" max="4604" width="9.140625" style="2"/>
    <col min="4605" max="4605" width="11" style="2" customWidth="1"/>
    <col min="4606" max="4606" width="126.28515625" style="2" customWidth="1"/>
    <col min="4607" max="4607" width="7.140625" style="2" bestFit="1" customWidth="1"/>
    <col min="4608" max="4608" width="10.42578125" style="2" customWidth="1"/>
    <col min="4609" max="4609" width="11.140625" style="2" customWidth="1"/>
    <col min="4610" max="4610" width="14.85546875" style="2" bestFit="1" customWidth="1"/>
    <col min="4611" max="4611" width="17.28515625" style="2" bestFit="1" customWidth="1"/>
    <col min="4612" max="4612" width="16.140625" style="2" bestFit="1" customWidth="1"/>
    <col min="4613" max="4613" width="8.28515625" style="2" bestFit="1" customWidth="1"/>
    <col min="4614" max="4614" width="14.85546875" style="2" bestFit="1" customWidth="1"/>
    <col min="4615" max="4615" width="15.28515625" style="2" customWidth="1"/>
    <col min="4616" max="4616" width="22.140625" style="2" customWidth="1"/>
    <col min="4617" max="4618" width="22.28515625" style="2" customWidth="1"/>
    <col min="4619" max="4619" width="10.5703125" style="2" customWidth="1"/>
    <col min="4620" max="4620" width="9.140625" style="2"/>
    <col min="4621" max="4621" width="7.140625" style="2" bestFit="1" customWidth="1"/>
    <col min="4622" max="4623" width="9.140625" style="2"/>
    <col min="4624" max="4624" width="12.7109375" style="2" bestFit="1" customWidth="1"/>
    <col min="4625" max="4625" width="13.7109375" style="2" bestFit="1" customWidth="1"/>
    <col min="4626" max="4860" width="9.140625" style="2"/>
    <col min="4861" max="4861" width="11" style="2" customWidth="1"/>
    <col min="4862" max="4862" width="126.28515625" style="2" customWidth="1"/>
    <col min="4863" max="4863" width="7.140625" style="2" bestFit="1" customWidth="1"/>
    <col min="4864" max="4864" width="10.42578125" style="2" customWidth="1"/>
    <col min="4865" max="4865" width="11.140625" style="2" customWidth="1"/>
    <col min="4866" max="4866" width="14.85546875" style="2" bestFit="1" customWidth="1"/>
    <col min="4867" max="4867" width="17.28515625" style="2" bestFit="1" customWidth="1"/>
    <col min="4868" max="4868" width="16.140625" style="2" bestFit="1" customWidth="1"/>
    <col min="4869" max="4869" width="8.28515625" style="2" bestFit="1" customWidth="1"/>
    <col min="4870" max="4870" width="14.85546875" style="2" bestFit="1" customWidth="1"/>
    <col min="4871" max="4871" width="15.28515625" style="2" customWidth="1"/>
    <col min="4872" max="4872" width="22.140625" style="2" customWidth="1"/>
    <col min="4873" max="4874" width="22.28515625" style="2" customWidth="1"/>
    <col min="4875" max="4875" width="10.5703125" style="2" customWidth="1"/>
    <col min="4876" max="4876" width="9.140625" style="2"/>
    <col min="4877" max="4877" width="7.140625" style="2" bestFit="1" customWidth="1"/>
    <col min="4878" max="4879" width="9.140625" style="2"/>
    <col min="4880" max="4880" width="12.7109375" style="2" bestFit="1" customWidth="1"/>
    <col min="4881" max="4881" width="13.7109375" style="2" bestFit="1" customWidth="1"/>
    <col min="4882" max="5116" width="9.140625" style="2"/>
    <col min="5117" max="5117" width="11" style="2" customWidth="1"/>
    <col min="5118" max="5118" width="126.28515625" style="2" customWidth="1"/>
    <col min="5119" max="5119" width="7.140625" style="2" bestFit="1" customWidth="1"/>
    <col min="5120" max="5120" width="10.42578125" style="2" customWidth="1"/>
    <col min="5121" max="5121" width="11.140625" style="2" customWidth="1"/>
    <col min="5122" max="5122" width="14.85546875" style="2" bestFit="1" customWidth="1"/>
    <col min="5123" max="5123" width="17.28515625" style="2" bestFit="1" customWidth="1"/>
    <col min="5124" max="5124" width="16.140625" style="2" bestFit="1" customWidth="1"/>
    <col min="5125" max="5125" width="8.28515625" style="2" bestFit="1" customWidth="1"/>
    <col min="5126" max="5126" width="14.85546875" style="2" bestFit="1" customWidth="1"/>
    <col min="5127" max="5127" width="15.28515625" style="2" customWidth="1"/>
    <col min="5128" max="5128" width="22.140625" style="2" customWidth="1"/>
    <col min="5129" max="5130" width="22.28515625" style="2" customWidth="1"/>
    <col min="5131" max="5131" width="10.5703125" style="2" customWidth="1"/>
    <col min="5132" max="5132" width="9.140625" style="2"/>
    <col min="5133" max="5133" width="7.140625" style="2" bestFit="1" customWidth="1"/>
    <col min="5134" max="5135" width="9.140625" style="2"/>
    <col min="5136" max="5136" width="12.7109375" style="2" bestFit="1" customWidth="1"/>
    <col min="5137" max="5137" width="13.7109375" style="2" bestFit="1" customWidth="1"/>
    <col min="5138" max="5372" width="9.140625" style="2"/>
    <col min="5373" max="5373" width="11" style="2" customWidth="1"/>
    <col min="5374" max="5374" width="126.28515625" style="2" customWidth="1"/>
    <col min="5375" max="5375" width="7.140625" style="2" bestFit="1" customWidth="1"/>
    <col min="5376" max="5376" width="10.42578125" style="2" customWidth="1"/>
    <col min="5377" max="5377" width="11.140625" style="2" customWidth="1"/>
    <col min="5378" max="5378" width="14.85546875" style="2" bestFit="1" customWidth="1"/>
    <col min="5379" max="5379" width="17.28515625" style="2" bestFit="1" customWidth="1"/>
    <col min="5380" max="5380" width="16.140625" style="2" bestFit="1" customWidth="1"/>
    <col min="5381" max="5381" width="8.28515625" style="2" bestFit="1" customWidth="1"/>
    <col min="5382" max="5382" width="14.85546875" style="2" bestFit="1" customWidth="1"/>
    <col min="5383" max="5383" width="15.28515625" style="2" customWidth="1"/>
    <col min="5384" max="5384" width="22.140625" style="2" customWidth="1"/>
    <col min="5385" max="5386" width="22.28515625" style="2" customWidth="1"/>
    <col min="5387" max="5387" width="10.5703125" style="2" customWidth="1"/>
    <col min="5388" max="5388" width="9.140625" style="2"/>
    <col min="5389" max="5389" width="7.140625" style="2" bestFit="1" customWidth="1"/>
    <col min="5390" max="5391" width="9.140625" style="2"/>
    <col min="5392" max="5392" width="12.7109375" style="2" bestFit="1" customWidth="1"/>
    <col min="5393" max="5393" width="13.7109375" style="2" bestFit="1" customWidth="1"/>
    <col min="5394" max="5628" width="9.140625" style="2"/>
    <col min="5629" max="5629" width="11" style="2" customWidth="1"/>
    <col min="5630" max="5630" width="126.28515625" style="2" customWidth="1"/>
    <col min="5631" max="5631" width="7.140625" style="2" bestFit="1" customWidth="1"/>
    <col min="5632" max="5632" width="10.42578125" style="2" customWidth="1"/>
    <col min="5633" max="5633" width="11.140625" style="2" customWidth="1"/>
    <col min="5634" max="5634" width="14.85546875" style="2" bestFit="1" customWidth="1"/>
    <col min="5635" max="5635" width="17.28515625" style="2" bestFit="1" customWidth="1"/>
    <col min="5636" max="5636" width="16.140625" style="2" bestFit="1" customWidth="1"/>
    <col min="5637" max="5637" width="8.28515625" style="2" bestFit="1" customWidth="1"/>
    <col min="5638" max="5638" width="14.85546875" style="2" bestFit="1" customWidth="1"/>
    <col min="5639" max="5639" width="15.28515625" style="2" customWidth="1"/>
    <col min="5640" max="5640" width="22.140625" style="2" customWidth="1"/>
    <col min="5641" max="5642" width="22.28515625" style="2" customWidth="1"/>
    <col min="5643" max="5643" width="10.5703125" style="2" customWidth="1"/>
    <col min="5644" max="5644" width="9.140625" style="2"/>
    <col min="5645" max="5645" width="7.140625" style="2" bestFit="1" customWidth="1"/>
    <col min="5646" max="5647" width="9.140625" style="2"/>
    <col min="5648" max="5648" width="12.7109375" style="2" bestFit="1" customWidth="1"/>
    <col min="5649" max="5649" width="13.7109375" style="2" bestFit="1" customWidth="1"/>
    <col min="5650" max="5884" width="9.140625" style="2"/>
    <col min="5885" max="5885" width="11" style="2" customWidth="1"/>
    <col min="5886" max="5886" width="126.28515625" style="2" customWidth="1"/>
    <col min="5887" max="5887" width="7.140625" style="2" bestFit="1" customWidth="1"/>
    <col min="5888" max="5888" width="10.42578125" style="2" customWidth="1"/>
    <col min="5889" max="5889" width="11.140625" style="2" customWidth="1"/>
    <col min="5890" max="5890" width="14.85546875" style="2" bestFit="1" customWidth="1"/>
    <col min="5891" max="5891" width="17.28515625" style="2" bestFit="1" customWidth="1"/>
    <col min="5892" max="5892" width="16.140625" style="2" bestFit="1" customWidth="1"/>
    <col min="5893" max="5893" width="8.28515625" style="2" bestFit="1" customWidth="1"/>
    <col min="5894" max="5894" width="14.85546875" style="2" bestFit="1" customWidth="1"/>
    <col min="5895" max="5895" width="15.28515625" style="2" customWidth="1"/>
    <col min="5896" max="5896" width="22.140625" style="2" customWidth="1"/>
    <col min="5897" max="5898" width="22.28515625" style="2" customWidth="1"/>
    <col min="5899" max="5899" width="10.5703125" style="2" customWidth="1"/>
    <col min="5900" max="5900" width="9.140625" style="2"/>
    <col min="5901" max="5901" width="7.140625" style="2" bestFit="1" customWidth="1"/>
    <col min="5902" max="5903" width="9.140625" style="2"/>
    <col min="5904" max="5904" width="12.7109375" style="2" bestFit="1" customWidth="1"/>
    <col min="5905" max="5905" width="13.7109375" style="2" bestFit="1" customWidth="1"/>
    <col min="5906" max="6140" width="9.140625" style="2"/>
    <col min="6141" max="6141" width="11" style="2" customWidth="1"/>
    <col min="6142" max="6142" width="126.28515625" style="2" customWidth="1"/>
    <col min="6143" max="6143" width="7.140625" style="2" bestFit="1" customWidth="1"/>
    <col min="6144" max="6144" width="10.42578125" style="2" customWidth="1"/>
    <col min="6145" max="6145" width="11.140625" style="2" customWidth="1"/>
    <col min="6146" max="6146" width="14.85546875" style="2" bestFit="1" customWidth="1"/>
    <col min="6147" max="6147" width="17.28515625" style="2" bestFit="1" customWidth="1"/>
    <col min="6148" max="6148" width="16.140625" style="2" bestFit="1" customWidth="1"/>
    <col min="6149" max="6149" width="8.28515625" style="2" bestFit="1" customWidth="1"/>
    <col min="6150" max="6150" width="14.85546875" style="2" bestFit="1" customWidth="1"/>
    <col min="6151" max="6151" width="15.28515625" style="2" customWidth="1"/>
    <col min="6152" max="6152" width="22.140625" style="2" customWidth="1"/>
    <col min="6153" max="6154" width="22.28515625" style="2" customWidth="1"/>
    <col min="6155" max="6155" width="10.5703125" style="2" customWidth="1"/>
    <col min="6156" max="6156" width="9.140625" style="2"/>
    <col min="6157" max="6157" width="7.140625" style="2" bestFit="1" customWidth="1"/>
    <col min="6158" max="6159" width="9.140625" style="2"/>
    <col min="6160" max="6160" width="12.7109375" style="2" bestFit="1" customWidth="1"/>
    <col min="6161" max="6161" width="13.7109375" style="2" bestFit="1" customWidth="1"/>
    <col min="6162" max="6396" width="9.140625" style="2"/>
    <col min="6397" max="6397" width="11" style="2" customWidth="1"/>
    <col min="6398" max="6398" width="126.28515625" style="2" customWidth="1"/>
    <col min="6399" max="6399" width="7.140625" style="2" bestFit="1" customWidth="1"/>
    <col min="6400" max="6400" width="10.42578125" style="2" customWidth="1"/>
    <col min="6401" max="6401" width="11.140625" style="2" customWidth="1"/>
    <col min="6402" max="6402" width="14.85546875" style="2" bestFit="1" customWidth="1"/>
    <col min="6403" max="6403" width="17.28515625" style="2" bestFit="1" customWidth="1"/>
    <col min="6404" max="6404" width="16.140625" style="2" bestFit="1" customWidth="1"/>
    <col min="6405" max="6405" width="8.28515625" style="2" bestFit="1" customWidth="1"/>
    <col min="6406" max="6406" width="14.85546875" style="2" bestFit="1" customWidth="1"/>
    <col min="6407" max="6407" width="15.28515625" style="2" customWidth="1"/>
    <col min="6408" max="6408" width="22.140625" style="2" customWidth="1"/>
    <col min="6409" max="6410" width="22.28515625" style="2" customWidth="1"/>
    <col min="6411" max="6411" width="10.5703125" style="2" customWidth="1"/>
    <col min="6412" max="6412" width="9.140625" style="2"/>
    <col min="6413" max="6413" width="7.140625" style="2" bestFit="1" customWidth="1"/>
    <col min="6414" max="6415" width="9.140625" style="2"/>
    <col min="6416" max="6416" width="12.7109375" style="2" bestFit="1" customWidth="1"/>
    <col min="6417" max="6417" width="13.7109375" style="2" bestFit="1" customWidth="1"/>
    <col min="6418" max="6652" width="9.140625" style="2"/>
    <col min="6653" max="6653" width="11" style="2" customWidth="1"/>
    <col min="6654" max="6654" width="126.28515625" style="2" customWidth="1"/>
    <col min="6655" max="6655" width="7.140625" style="2" bestFit="1" customWidth="1"/>
    <col min="6656" max="6656" width="10.42578125" style="2" customWidth="1"/>
    <col min="6657" max="6657" width="11.140625" style="2" customWidth="1"/>
    <col min="6658" max="6658" width="14.85546875" style="2" bestFit="1" customWidth="1"/>
    <col min="6659" max="6659" width="17.28515625" style="2" bestFit="1" customWidth="1"/>
    <col min="6660" max="6660" width="16.140625" style="2" bestFit="1" customWidth="1"/>
    <col min="6661" max="6661" width="8.28515625" style="2" bestFit="1" customWidth="1"/>
    <col min="6662" max="6662" width="14.85546875" style="2" bestFit="1" customWidth="1"/>
    <col min="6663" max="6663" width="15.28515625" style="2" customWidth="1"/>
    <col min="6664" max="6664" width="22.140625" style="2" customWidth="1"/>
    <col min="6665" max="6666" width="22.28515625" style="2" customWidth="1"/>
    <col min="6667" max="6667" width="10.5703125" style="2" customWidth="1"/>
    <col min="6668" max="6668" width="9.140625" style="2"/>
    <col min="6669" max="6669" width="7.140625" style="2" bestFit="1" customWidth="1"/>
    <col min="6670" max="6671" width="9.140625" style="2"/>
    <col min="6672" max="6672" width="12.7109375" style="2" bestFit="1" customWidth="1"/>
    <col min="6673" max="6673" width="13.7109375" style="2" bestFit="1" customWidth="1"/>
    <col min="6674" max="6908" width="9.140625" style="2"/>
    <col min="6909" max="6909" width="11" style="2" customWidth="1"/>
    <col min="6910" max="6910" width="126.28515625" style="2" customWidth="1"/>
    <col min="6911" max="6911" width="7.140625" style="2" bestFit="1" customWidth="1"/>
    <col min="6912" max="6912" width="10.42578125" style="2" customWidth="1"/>
    <col min="6913" max="6913" width="11.140625" style="2" customWidth="1"/>
    <col min="6914" max="6914" width="14.85546875" style="2" bestFit="1" customWidth="1"/>
    <col min="6915" max="6915" width="17.28515625" style="2" bestFit="1" customWidth="1"/>
    <col min="6916" max="6916" width="16.140625" style="2" bestFit="1" customWidth="1"/>
    <col min="6917" max="6917" width="8.28515625" style="2" bestFit="1" customWidth="1"/>
    <col min="6918" max="6918" width="14.85546875" style="2" bestFit="1" customWidth="1"/>
    <col min="6919" max="6919" width="15.28515625" style="2" customWidth="1"/>
    <col min="6920" max="6920" width="22.140625" style="2" customWidth="1"/>
    <col min="6921" max="6922" width="22.28515625" style="2" customWidth="1"/>
    <col min="6923" max="6923" width="10.5703125" style="2" customWidth="1"/>
    <col min="6924" max="6924" width="9.140625" style="2"/>
    <col min="6925" max="6925" width="7.140625" style="2" bestFit="1" customWidth="1"/>
    <col min="6926" max="6927" width="9.140625" style="2"/>
    <col min="6928" max="6928" width="12.7109375" style="2" bestFit="1" customWidth="1"/>
    <col min="6929" max="6929" width="13.7109375" style="2" bestFit="1" customWidth="1"/>
    <col min="6930" max="7164" width="9.140625" style="2"/>
    <col min="7165" max="7165" width="11" style="2" customWidth="1"/>
    <col min="7166" max="7166" width="126.28515625" style="2" customWidth="1"/>
    <col min="7167" max="7167" width="7.140625" style="2" bestFit="1" customWidth="1"/>
    <col min="7168" max="7168" width="10.42578125" style="2" customWidth="1"/>
    <col min="7169" max="7169" width="11.140625" style="2" customWidth="1"/>
    <col min="7170" max="7170" width="14.85546875" style="2" bestFit="1" customWidth="1"/>
    <col min="7171" max="7171" width="17.28515625" style="2" bestFit="1" customWidth="1"/>
    <col min="7172" max="7172" width="16.140625" style="2" bestFit="1" customWidth="1"/>
    <col min="7173" max="7173" width="8.28515625" style="2" bestFit="1" customWidth="1"/>
    <col min="7174" max="7174" width="14.85546875" style="2" bestFit="1" customWidth="1"/>
    <col min="7175" max="7175" width="15.28515625" style="2" customWidth="1"/>
    <col min="7176" max="7176" width="22.140625" style="2" customWidth="1"/>
    <col min="7177" max="7178" width="22.28515625" style="2" customWidth="1"/>
    <col min="7179" max="7179" width="10.5703125" style="2" customWidth="1"/>
    <col min="7180" max="7180" width="9.140625" style="2"/>
    <col min="7181" max="7181" width="7.140625" style="2" bestFit="1" customWidth="1"/>
    <col min="7182" max="7183" width="9.140625" style="2"/>
    <col min="7184" max="7184" width="12.7109375" style="2" bestFit="1" customWidth="1"/>
    <col min="7185" max="7185" width="13.7109375" style="2" bestFit="1" customWidth="1"/>
    <col min="7186" max="7420" width="9.140625" style="2"/>
    <col min="7421" max="7421" width="11" style="2" customWidth="1"/>
    <col min="7422" max="7422" width="126.28515625" style="2" customWidth="1"/>
    <col min="7423" max="7423" width="7.140625" style="2" bestFit="1" customWidth="1"/>
    <col min="7424" max="7424" width="10.42578125" style="2" customWidth="1"/>
    <col min="7425" max="7425" width="11.140625" style="2" customWidth="1"/>
    <col min="7426" max="7426" width="14.85546875" style="2" bestFit="1" customWidth="1"/>
    <col min="7427" max="7427" width="17.28515625" style="2" bestFit="1" customWidth="1"/>
    <col min="7428" max="7428" width="16.140625" style="2" bestFit="1" customWidth="1"/>
    <col min="7429" max="7429" width="8.28515625" style="2" bestFit="1" customWidth="1"/>
    <col min="7430" max="7430" width="14.85546875" style="2" bestFit="1" customWidth="1"/>
    <col min="7431" max="7431" width="15.28515625" style="2" customWidth="1"/>
    <col min="7432" max="7432" width="22.140625" style="2" customWidth="1"/>
    <col min="7433" max="7434" width="22.28515625" style="2" customWidth="1"/>
    <col min="7435" max="7435" width="10.5703125" style="2" customWidth="1"/>
    <col min="7436" max="7436" width="9.140625" style="2"/>
    <col min="7437" max="7437" width="7.140625" style="2" bestFit="1" customWidth="1"/>
    <col min="7438" max="7439" width="9.140625" style="2"/>
    <col min="7440" max="7440" width="12.7109375" style="2" bestFit="1" customWidth="1"/>
    <col min="7441" max="7441" width="13.7109375" style="2" bestFit="1" customWidth="1"/>
    <col min="7442" max="7676" width="9.140625" style="2"/>
    <col min="7677" max="7677" width="11" style="2" customWidth="1"/>
    <col min="7678" max="7678" width="126.28515625" style="2" customWidth="1"/>
    <col min="7679" max="7679" width="7.140625" style="2" bestFit="1" customWidth="1"/>
    <col min="7680" max="7680" width="10.42578125" style="2" customWidth="1"/>
    <col min="7681" max="7681" width="11.140625" style="2" customWidth="1"/>
    <col min="7682" max="7682" width="14.85546875" style="2" bestFit="1" customWidth="1"/>
    <col min="7683" max="7683" width="17.28515625" style="2" bestFit="1" customWidth="1"/>
    <col min="7684" max="7684" width="16.140625" style="2" bestFit="1" customWidth="1"/>
    <col min="7685" max="7685" width="8.28515625" style="2" bestFit="1" customWidth="1"/>
    <col min="7686" max="7686" width="14.85546875" style="2" bestFit="1" customWidth="1"/>
    <col min="7687" max="7687" width="15.28515625" style="2" customWidth="1"/>
    <col min="7688" max="7688" width="22.140625" style="2" customWidth="1"/>
    <col min="7689" max="7690" width="22.28515625" style="2" customWidth="1"/>
    <col min="7691" max="7691" width="10.5703125" style="2" customWidth="1"/>
    <col min="7692" max="7692" width="9.140625" style="2"/>
    <col min="7693" max="7693" width="7.140625" style="2" bestFit="1" customWidth="1"/>
    <col min="7694" max="7695" width="9.140625" style="2"/>
    <col min="7696" max="7696" width="12.7109375" style="2" bestFit="1" customWidth="1"/>
    <col min="7697" max="7697" width="13.7109375" style="2" bestFit="1" customWidth="1"/>
    <col min="7698" max="7932" width="9.140625" style="2"/>
    <col min="7933" max="7933" width="11" style="2" customWidth="1"/>
    <col min="7934" max="7934" width="126.28515625" style="2" customWidth="1"/>
    <col min="7935" max="7935" width="7.140625" style="2" bestFit="1" customWidth="1"/>
    <col min="7936" max="7936" width="10.42578125" style="2" customWidth="1"/>
    <col min="7937" max="7937" width="11.140625" style="2" customWidth="1"/>
    <col min="7938" max="7938" width="14.85546875" style="2" bestFit="1" customWidth="1"/>
    <col min="7939" max="7939" width="17.28515625" style="2" bestFit="1" customWidth="1"/>
    <col min="7940" max="7940" width="16.140625" style="2" bestFit="1" customWidth="1"/>
    <col min="7941" max="7941" width="8.28515625" style="2" bestFit="1" customWidth="1"/>
    <col min="7942" max="7942" width="14.85546875" style="2" bestFit="1" customWidth="1"/>
    <col min="7943" max="7943" width="15.28515625" style="2" customWidth="1"/>
    <col min="7944" max="7944" width="22.140625" style="2" customWidth="1"/>
    <col min="7945" max="7946" width="22.28515625" style="2" customWidth="1"/>
    <col min="7947" max="7947" width="10.5703125" style="2" customWidth="1"/>
    <col min="7948" max="7948" width="9.140625" style="2"/>
    <col min="7949" max="7949" width="7.140625" style="2" bestFit="1" customWidth="1"/>
    <col min="7950" max="7951" width="9.140625" style="2"/>
    <col min="7952" max="7952" width="12.7109375" style="2" bestFit="1" customWidth="1"/>
    <col min="7953" max="7953" width="13.7109375" style="2" bestFit="1" customWidth="1"/>
    <col min="7954" max="8188" width="9.140625" style="2"/>
    <col min="8189" max="8189" width="11" style="2" customWidth="1"/>
    <col min="8190" max="8190" width="126.28515625" style="2" customWidth="1"/>
    <col min="8191" max="8191" width="7.140625" style="2" bestFit="1" customWidth="1"/>
    <col min="8192" max="8192" width="10.42578125" style="2" customWidth="1"/>
    <col min="8193" max="8193" width="11.140625" style="2" customWidth="1"/>
    <col min="8194" max="8194" width="14.85546875" style="2" bestFit="1" customWidth="1"/>
    <col min="8195" max="8195" width="17.28515625" style="2" bestFit="1" customWidth="1"/>
    <col min="8196" max="8196" width="16.140625" style="2" bestFit="1" customWidth="1"/>
    <col min="8197" max="8197" width="8.28515625" style="2" bestFit="1" customWidth="1"/>
    <col min="8198" max="8198" width="14.85546875" style="2" bestFit="1" customWidth="1"/>
    <col min="8199" max="8199" width="15.28515625" style="2" customWidth="1"/>
    <col min="8200" max="8200" width="22.140625" style="2" customWidth="1"/>
    <col min="8201" max="8202" width="22.28515625" style="2" customWidth="1"/>
    <col min="8203" max="8203" width="10.5703125" style="2" customWidth="1"/>
    <col min="8204" max="8204" width="9.140625" style="2"/>
    <col min="8205" max="8205" width="7.140625" style="2" bestFit="1" customWidth="1"/>
    <col min="8206" max="8207" width="9.140625" style="2"/>
    <col min="8208" max="8208" width="12.7109375" style="2" bestFit="1" customWidth="1"/>
    <col min="8209" max="8209" width="13.7109375" style="2" bestFit="1" customWidth="1"/>
    <col min="8210" max="8444" width="9.140625" style="2"/>
    <col min="8445" max="8445" width="11" style="2" customWidth="1"/>
    <col min="8446" max="8446" width="126.28515625" style="2" customWidth="1"/>
    <col min="8447" max="8447" width="7.140625" style="2" bestFit="1" customWidth="1"/>
    <col min="8448" max="8448" width="10.42578125" style="2" customWidth="1"/>
    <col min="8449" max="8449" width="11.140625" style="2" customWidth="1"/>
    <col min="8450" max="8450" width="14.85546875" style="2" bestFit="1" customWidth="1"/>
    <col min="8451" max="8451" width="17.28515625" style="2" bestFit="1" customWidth="1"/>
    <col min="8452" max="8452" width="16.140625" style="2" bestFit="1" customWidth="1"/>
    <col min="8453" max="8453" width="8.28515625" style="2" bestFit="1" customWidth="1"/>
    <col min="8454" max="8454" width="14.85546875" style="2" bestFit="1" customWidth="1"/>
    <col min="8455" max="8455" width="15.28515625" style="2" customWidth="1"/>
    <col min="8456" max="8456" width="22.140625" style="2" customWidth="1"/>
    <col min="8457" max="8458" width="22.28515625" style="2" customWidth="1"/>
    <col min="8459" max="8459" width="10.5703125" style="2" customWidth="1"/>
    <col min="8460" max="8460" width="9.140625" style="2"/>
    <col min="8461" max="8461" width="7.140625" style="2" bestFit="1" customWidth="1"/>
    <col min="8462" max="8463" width="9.140625" style="2"/>
    <col min="8464" max="8464" width="12.7109375" style="2" bestFit="1" customWidth="1"/>
    <col min="8465" max="8465" width="13.7109375" style="2" bestFit="1" customWidth="1"/>
    <col min="8466" max="8700" width="9.140625" style="2"/>
    <col min="8701" max="8701" width="11" style="2" customWidth="1"/>
    <col min="8702" max="8702" width="126.28515625" style="2" customWidth="1"/>
    <col min="8703" max="8703" width="7.140625" style="2" bestFit="1" customWidth="1"/>
    <col min="8704" max="8704" width="10.42578125" style="2" customWidth="1"/>
    <col min="8705" max="8705" width="11.140625" style="2" customWidth="1"/>
    <col min="8706" max="8706" width="14.85546875" style="2" bestFit="1" customWidth="1"/>
    <col min="8707" max="8707" width="17.28515625" style="2" bestFit="1" customWidth="1"/>
    <col min="8708" max="8708" width="16.140625" style="2" bestFit="1" customWidth="1"/>
    <col min="8709" max="8709" width="8.28515625" style="2" bestFit="1" customWidth="1"/>
    <col min="8710" max="8710" width="14.85546875" style="2" bestFit="1" customWidth="1"/>
    <col min="8711" max="8711" width="15.28515625" style="2" customWidth="1"/>
    <col min="8712" max="8712" width="22.140625" style="2" customWidth="1"/>
    <col min="8713" max="8714" width="22.28515625" style="2" customWidth="1"/>
    <col min="8715" max="8715" width="10.5703125" style="2" customWidth="1"/>
    <col min="8716" max="8716" width="9.140625" style="2"/>
    <col min="8717" max="8717" width="7.140625" style="2" bestFit="1" customWidth="1"/>
    <col min="8718" max="8719" width="9.140625" style="2"/>
    <col min="8720" max="8720" width="12.7109375" style="2" bestFit="1" customWidth="1"/>
    <col min="8721" max="8721" width="13.7109375" style="2" bestFit="1" customWidth="1"/>
    <col min="8722" max="8956" width="9.140625" style="2"/>
    <col min="8957" max="8957" width="11" style="2" customWidth="1"/>
    <col min="8958" max="8958" width="126.28515625" style="2" customWidth="1"/>
    <col min="8959" max="8959" width="7.140625" style="2" bestFit="1" customWidth="1"/>
    <col min="8960" max="8960" width="10.42578125" style="2" customWidth="1"/>
    <col min="8961" max="8961" width="11.140625" style="2" customWidth="1"/>
    <col min="8962" max="8962" width="14.85546875" style="2" bestFit="1" customWidth="1"/>
    <col min="8963" max="8963" width="17.28515625" style="2" bestFit="1" customWidth="1"/>
    <col min="8964" max="8964" width="16.140625" style="2" bestFit="1" customWidth="1"/>
    <col min="8965" max="8965" width="8.28515625" style="2" bestFit="1" customWidth="1"/>
    <col min="8966" max="8966" width="14.85546875" style="2" bestFit="1" customWidth="1"/>
    <col min="8967" max="8967" width="15.28515625" style="2" customWidth="1"/>
    <col min="8968" max="8968" width="22.140625" style="2" customWidth="1"/>
    <col min="8969" max="8970" width="22.28515625" style="2" customWidth="1"/>
    <col min="8971" max="8971" width="10.5703125" style="2" customWidth="1"/>
    <col min="8972" max="8972" width="9.140625" style="2"/>
    <col min="8973" max="8973" width="7.140625" style="2" bestFit="1" customWidth="1"/>
    <col min="8974" max="8975" width="9.140625" style="2"/>
    <col min="8976" max="8976" width="12.7109375" style="2" bestFit="1" customWidth="1"/>
    <col min="8977" max="8977" width="13.7109375" style="2" bestFit="1" customWidth="1"/>
    <col min="8978" max="9212" width="9.140625" style="2"/>
    <col min="9213" max="9213" width="11" style="2" customWidth="1"/>
    <col min="9214" max="9214" width="126.28515625" style="2" customWidth="1"/>
    <col min="9215" max="9215" width="7.140625" style="2" bestFit="1" customWidth="1"/>
    <col min="9216" max="9216" width="10.42578125" style="2" customWidth="1"/>
    <col min="9217" max="9217" width="11.140625" style="2" customWidth="1"/>
    <col min="9218" max="9218" width="14.85546875" style="2" bestFit="1" customWidth="1"/>
    <col min="9219" max="9219" width="17.28515625" style="2" bestFit="1" customWidth="1"/>
    <col min="9220" max="9220" width="16.140625" style="2" bestFit="1" customWidth="1"/>
    <col min="9221" max="9221" width="8.28515625" style="2" bestFit="1" customWidth="1"/>
    <col min="9222" max="9222" width="14.85546875" style="2" bestFit="1" customWidth="1"/>
    <col min="9223" max="9223" width="15.28515625" style="2" customWidth="1"/>
    <col min="9224" max="9224" width="22.140625" style="2" customWidth="1"/>
    <col min="9225" max="9226" width="22.28515625" style="2" customWidth="1"/>
    <col min="9227" max="9227" width="10.5703125" style="2" customWidth="1"/>
    <col min="9228" max="9228" width="9.140625" style="2"/>
    <col min="9229" max="9229" width="7.140625" style="2" bestFit="1" customWidth="1"/>
    <col min="9230" max="9231" width="9.140625" style="2"/>
    <col min="9232" max="9232" width="12.7109375" style="2" bestFit="1" customWidth="1"/>
    <col min="9233" max="9233" width="13.7109375" style="2" bestFit="1" customWidth="1"/>
    <col min="9234" max="9468" width="9.140625" style="2"/>
    <col min="9469" max="9469" width="11" style="2" customWidth="1"/>
    <col min="9470" max="9470" width="126.28515625" style="2" customWidth="1"/>
    <col min="9471" max="9471" width="7.140625" style="2" bestFit="1" customWidth="1"/>
    <col min="9472" max="9472" width="10.42578125" style="2" customWidth="1"/>
    <col min="9473" max="9473" width="11.140625" style="2" customWidth="1"/>
    <col min="9474" max="9474" width="14.85546875" style="2" bestFit="1" customWidth="1"/>
    <col min="9475" max="9475" width="17.28515625" style="2" bestFit="1" customWidth="1"/>
    <col min="9476" max="9476" width="16.140625" style="2" bestFit="1" customWidth="1"/>
    <col min="9477" max="9477" width="8.28515625" style="2" bestFit="1" customWidth="1"/>
    <col min="9478" max="9478" width="14.85546875" style="2" bestFit="1" customWidth="1"/>
    <col min="9479" max="9479" width="15.28515625" style="2" customWidth="1"/>
    <col min="9480" max="9480" width="22.140625" style="2" customWidth="1"/>
    <col min="9481" max="9482" width="22.28515625" style="2" customWidth="1"/>
    <col min="9483" max="9483" width="10.5703125" style="2" customWidth="1"/>
    <col min="9484" max="9484" width="9.140625" style="2"/>
    <col min="9485" max="9485" width="7.140625" style="2" bestFit="1" customWidth="1"/>
    <col min="9486" max="9487" width="9.140625" style="2"/>
    <col min="9488" max="9488" width="12.7109375" style="2" bestFit="1" customWidth="1"/>
    <col min="9489" max="9489" width="13.7109375" style="2" bestFit="1" customWidth="1"/>
    <col min="9490" max="9724" width="9.140625" style="2"/>
    <col min="9725" max="9725" width="11" style="2" customWidth="1"/>
    <col min="9726" max="9726" width="126.28515625" style="2" customWidth="1"/>
    <col min="9727" max="9727" width="7.140625" style="2" bestFit="1" customWidth="1"/>
    <col min="9728" max="9728" width="10.42578125" style="2" customWidth="1"/>
    <col min="9729" max="9729" width="11.140625" style="2" customWidth="1"/>
    <col min="9730" max="9730" width="14.85546875" style="2" bestFit="1" customWidth="1"/>
    <col min="9731" max="9731" width="17.28515625" style="2" bestFit="1" customWidth="1"/>
    <col min="9732" max="9732" width="16.140625" style="2" bestFit="1" customWidth="1"/>
    <col min="9733" max="9733" width="8.28515625" style="2" bestFit="1" customWidth="1"/>
    <col min="9734" max="9734" width="14.85546875" style="2" bestFit="1" customWidth="1"/>
    <col min="9735" max="9735" width="15.28515625" style="2" customWidth="1"/>
    <col min="9736" max="9736" width="22.140625" style="2" customWidth="1"/>
    <col min="9737" max="9738" width="22.28515625" style="2" customWidth="1"/>
    <col min="9739" max="9739" width="10.5703125" style="2" customWidth="1"/>
    <col min="9740" max="9740" width="9.140625" style="2"/>
    <col min="9741" max="9741" width="7.140625" style="2" bestFit="1" customWidth="1"/>
    <col min="9742" max="9743" width="9.140625" style="2"/>
    <col min="9744" max="9744" width="12.7109375" style="2" bestFit="1" customWidth="1"/>
    <col min="9745" max="9745" width="13.7109375" style="2" bestFit="1" customWidth="1"/>
    <col min="9746" max="9980" width="9.140625" style="2"/>
    <col min="9981" max="9981" width="11" style="2" customWidth="1"/>
    <col min="9982" max="9982" width="126.28515625" style="2" customWidth="1"/>
    <col min="9983" max="9983" width="7.140625" style="2" bestFit="1" customWidth="1"/>
    <col min="9984" max="9984" width="10.42578125" style="2" customWidth="1"/>
    <col min="9985" max="9985" width="11.140625" style="2" customWidth="1"/>
    <col min="9986" max="9986" width="14.85546875" style="2" bestFit="1" customWidth="1"/>
    <col min="9987" max="9987" width="17.28515625" style="2" bestFit="1" customWidth="1"/>
    <col min="9988" max="9988" width="16.140625" style="2" bestFit="1" customWidth="1"/>
    <col min="9989" max="9989" width="8.28515625" style="2" bestFit="1" customWidth="1"/>
    <col min="9990" max="9990" width="14.85546875" style="2" bestFit="1" customWidth="1"/>
    <col min="9991" max="9991" width="15.28515625" style="2" customWidth="1"/>
    <col min="9992" max="9992" width="22.140625" style="2" customWidth="1"/>
    <col min="9993" max="9994" width="22.28515625" style="2" customWidth="1"/>
    <col min="9995" max="9995" width="10.5703125" style="2" customWidth="1"/>
    <col min="9996" max="9996" width="9.140625" style="2"/>
    <col min="9997" max="9997" width="7.140625" style="2" bestFit="1" customWidth="1"/>
    <col min="9998" max="9999" width="9.140625" style="2"/>
    <col min="10000" max="10000" width="12.7109375" style="2" bestFit="1" customWidth="1"/>
    <col min="10001" max="10001" width="13.7109375" style="2" bestFit="1" customWidth="1"/>
    <col min="10002" max="10236" width="9.140625" style="2"/>
    <col min="10237" max="10237" width="11" style="2" customWidth="1"/>
    <col min="10238" max="10238" width="126.28515625" style="2" customWidth="1"/>
    <col min="10239" max="10239" width="7.140625" style="2" bestFit="1" customWidth="1"/>
    <col min="10240" max="10240" width="10.42578125" style="2" customWidth="1"/>
    <col min="10241" max="10241" width="11.140625" style="2" customWidth="1"/>
    <col min="10242" max="10242" width="14.85546875" style="2" bestFit="1" customWidth="1"/>
    <col min="10243" max="10243" width="17.28515625" style="2" bestFit="1" customWidth="1"/>
    <col min="10244" max="10244" width="16.140625" style="2" bestFit="1" customWidth="1"/>
    <col min="10245" max="10245" width="8.28515625" style="2" bestFit="1" customWidth="1"/>
    <col min="10246" max="10246" width="14.85546875" style="2" bestFit="1" customWidth="1"/>
    <col min="10247" max="10247" width="15.28515625" style="2" customWidth="1"/>
    <col min="10248" max="10248" width="22.140625" style="2" customWidth="1"/>
    <col min="10249" max="10250" width="22.28515625" style="2" customWidth="1"/>
    <col min="10251" max="10251" width="10.5703125" style="2" customWidth="1"/>
    <col min="10252" max="10252" width="9.140625" style="2"/>
    <col min="10253" max="10253" width="7.140625" style="2" bestFit="1" customWidth="1"/>
    <col min="10254" max="10255" width="9.140625" style="2"/>
    <col min="10256" max="10256" width="12.7109375" style="2" bestFit="1" customWidth="1"/>
    <col min="10257" max="10257" width="13.7109375" style="2" bestFit="1" customWidth="1"/>
    <col min="10258" max="10492" width="9.140625" style="2"/>
    <col min="10493" max="10493" width="11" style="2" customWidth="1"/>
    <col min="10494" max="10494" width="126.28515625" style="2" customWidth="1"/>
    <col min="10495" max="10495" width="7.140625" style="2" bestFit="1" customWidth="1"/>
    <col min="10496" max="10496" width="10.42578125" style="2" customWidth="1"/>
    <col min="10497" max="10497" width="11.140625" style="2" customWidth="1"/>
    <col min="10498" max="10498" width="14.85546875" style="2" bestFit="1" customWidth="1"/>
    <col min="10499" max="10499" width="17.28515625" style="2" bestFit="1" customWidth="1"/>
    <col min="10500" max="10500" width="16.140625" style="2" bestFit="1" customWidth="1"/>
    <col min="10501" max="10501" width="8.28515625" style="2" bestFit="1" customWidth="1"/>
    <col min="10502" max="10502" width="14.85546875" style="2" bestFit="1" customWidth="1"/>
    <col min="10503" max="10503" width="15.28515625" style="2" customWidth="1"/>
    <col min="10504" max="10504" width="22.140625" style="2" customWidth="1"/>
    <col min="10505" max="10506" width="22.28515625" style="2" customWidth="1"/>
    <col min="10507" max="10507" width="10.5703125" style="2" customWidth="1"/>
    <col min="10508" max="10508" width="9.140625" style="2"/>
    <col min="10509" max="10509" width="7.140625" style="2" bestFit="1" customWidth="1"/>
    <col min="10510" max="10511" width="9.140625" style="2"/>
    <col min="10512" max="10512" width="12.7109375" style="2" bestFit="1" customWidth="1"/>
    <col min="10513" max="10513" width="13.7109375" style="2" bestFit="1" customWidth="1"/>
    <col min="10514" max="10748" width="9.140625" style="2"/>
    <col min="10749" max="10749" width="11" style="2" customWidth="1"/>
    <col min="10750" max="10750" width="126.28515625" style="2" customWidth="1"/>
    <col min="10751" max="10751" width="7.140625" style="2" bestFit="1" customWidth="1"/>
    <col min="10752" max="10752" width="10.42578125" style="2" customWidth="1"/>
    <col min="10753" max="10753" width="11.140625" style="2" customWidth="1"/>
    <col min="10754" max="10754" width="14.85546875" style="2" bestFit="1" customWidth="1"/>
    <col min="10755" max="10755" width="17.28515625" style="2" bestFit="1" customWidth="1"/>
    <col min="10756" max="10756" width="16.140625" style="2" bestFit="1" customWidth="1"/>
    <col min="10757" max="10757" width="8.28515625" style="2" bestFit="1" customWidth="1"/>
    <col min="10758" max="10758" width="14.85546875" style="2" bestFit="1" customWidth="1"/>
    <col min="10759" max="10759" width="15.28515625" style="2" customWidth="1"/>
    <col min="10760" max="10760" width="22.140625" style="2" customWidth="1"/>
    <col min="10761" max="10762" width="22.28515625" style="2" customWidth="1"/>
    <col min="10763" max="10763" width="10.5703125" style="2" customWidth="1"/>
    <col min="10764" max="10764" width="9.140625" style="2"/>
    <col min="10765" max="10765" width="7.140625" style="2" bestFit="1" customWidth="1"/>
    <col min="10766" max="10767" width="9.140625" style="2"/>
    <col min="10768" max="10768" width="12.7109375" style="2" bestFit="1" customWidth="1"/>
    <col min="10769" max="10769" width="13.7109375" style="2" bestFit="1" customWidth="1"/>
    <col min="10770" max="11004" width="9.140625" style="2"/>
    <col min="11005" max="11005" width="11" style="2" customWidth="1"/>
    <col min="11006" max="11006" width="126.28515625" style="2" customWidth="1"/>
    <col min="11007" max="11007" width="7.140625" style="2" bestFit="1" customWidth="1"/>
    <col min="11008" max="11008" width="10.42578125" style="2" customWidth="1"/>
    <col min="11009" max="11009" width="11.140625" style="2" customWidth="1"/>
    <col min="11010" max="11010" width="14.85546875" style="2" bestFit="1" customWidth="1"/>
    <col min="11011" max="11011" width="17.28515625" style="2" bestFit="1" customWidth="1"/>
    <col min="11012" max="11012" width="16.140625" style="2" bestFit="1" customWidth="1"/>
    <col min="11013" max="11013" width="8.28515625" style="2" bestFit="1" customWidth="1"/>
    <col min="11014" max="11014" width="14.85546875" style="2" bestFit="1" customWidth="1"/>
    <col min="11015" max="11015" width="15.28515625" style="2" customWidth="1"/>
    <col min="11016" max="11016" width="22.140625" style="2" customWidth="1"/>
    <col min="11017" max="11018" width="22.28515625" style="2" customWidth="1"/>
    <col min="11019" max="11019" width="10.5703125" style="2" customWidth="1"/>
    <col min="11020" max="11020" width="9.140625" style="2"/>
    <col min="11021" max="11021" width="7.140625" style="2" bestFit="1" customWidth="1"/>
    <col min="11022" max="11023" width="9.140625" style="2"/>
    <col min="11024" max="11024" width="12.7109375" style="2" bestFit="1" customWidth="1"/>
    <col min="11025" max="11025" width="13.7109375" style="2" bestFit="1" customWidth="1"/>
    <col min="11026" max="11260" width="9.140625" style="2"/>
    <col min="11261" max="11261" width="11" style="2" customWidth="1"/>
    <col min="11262" max="11262" width="126.28515625" style="2" customWidth="1"/>
    <col min="11263" max="11263" width="7.140625" style="2" bestFit="1" customWidth="1"/>
    <col min="11264" max="11264" width="10.42578125" style="2" customWidth="1"/>
    <col min="11265" max="11265" width="11.140625" style="2" customWidth="1"/>
    <col min="11266" max="11266" width="14.85546875" style="2" bestFit="1" customWidth="1"/>
    <col min="11267" max="11267" width="17.28515625" style="2" bestFit="1" customWidth="1"/>
    <col min="11268" max="11268" width="16.140625" style="2" bestFit="1" customWidth="1"/>
    <col min="11269" max="11269" width="8.28515625" style="2" bestFit="1" customWidth="1"/>
    <col min="11270" max="11270" width="14.85546875" style="2" bestFit="1" customWidth="1"/>
    <col min="11271" max="11271" width="15.28515625" style="2" customWidth="1"/>
    <col min="11272" max="11272" width="22.140625" style="2" customWidth="1"/>
    <col min="11273" max="11274" width="22.28515625" style="2" customWidth="1"/>
    <col min="11275" max="11275" width="10.5703125" style="2" customWidth="1"/>
    <col min="11276" max="11276" width="9.140625" style="2"/>
    <col min="11277" max="11277" width="7.140625" style="2" bestFit="1" customWidth="1"/>
    <col min="11278" max="11279" width="9.140625" style="2"/>
    <col min="11280" max="11280" width="12.7109375" style="2" bestFit="1" customWidth="1"/>
    <col min="11281" max="11281" width="13.7109375" style="2" bestFit="1" customWidth="1"/>
    <col min="11282" max="11516" width="9.140625" style="2"/>
    <col min="11517" max="11517" width="11" style="2" customWidth="1"/>
    <col min="11518" max="11518" width="126.28515625" style="2" customWidth="1"/>
    <col min="11519" max="11519" width="7.140625" style="2" bestFit="1" customWidth="1"/>
    <col min="11520" max="11520" width="10.42578125" style="2" customWidth="1"/>
    <col min="11521" max="11521" width="11.140625" style="2" customWidth="1"/>
    <col min="11522" max="11522" width="14.85546875" style="2" bestFit="1" customWidth="1"/>
    <col min="11523" max="11523" width="17.28515625" style="2" bestFit="1" customWidth="1"/>
    <col min="11524" max="11524" width="16.140625" style="2" bestFit="1" customWidth="1"/>
    <col min="11525" max="11525" width="8.28515625" style="2" bestFit="1" customWidth="1"/>
    <col min="11526" max="11526" width="14.85546875" style="2" bestFit="1" customWidth="1"/>
    <col min="11527" max="11527" width="15.28515625" style="2" customWidth="1"/>
    <col min="11528" max="11528" width="22.140625" style="2" customWidth="1"/>
    <col min="11529" max="11530" width="22.28515625" style="2" customWidth="1"/>
    <col min="11531" max="11531" width="10.5703125" style="2" customWidth="1"/>
    <col min="11532" max="11532" width="9.140625" style="2"/>
    <col min="11533" max="11533" width="7.140625" style="2" bestFit="1" customWidth="1"/>
    <col min="11534" max="11535" width="9.140625" style="2"/>
    <col min="11536" max="11536" width="12.7109375" style="2" bestFit="1" customWidth="1"/>
    <col min="11537" max="11537" width="13.7109375" style="2" bestFit="1" customWidth="1"/>
    <col min="11538" max="11772" width="9.140625" style="2"/>
    <col min="11773" max="11773" width="11" style="2" customWidth="1"/>
    <col min="11774" max="11774" width="126.28515625" style="2" customWidth="1"/>
    <col min="11775" max="11775" width="7.140625" style="2" bestFit="1" customWidth="1"/>
    <col min="11776" max="11776" width="10.42578125" style="2" customWidth="1"/>
    <col min="11777" max="11777" width="11.140625" style="2" customWidth="1"/>
    <col min="11778" max="11778" width="14.85546875" style="2" bestFit="1" customWidth="1"/>
    <col min="11779" max="11779" width="17.28515625" style="2" bestFit="1" customWidth="1"/>
    <col min="11780" max="11780" width="16.140625" style="2" bestFit="1" customWidth="1"/>
    <col min="11781" max="11781" width="8.28515625" style="2" bestFit="1" customWidth="1"/>
    <col min="11782" max="11782" width="14.85546875" style="2" bestFit="1" customWidth="1"/>
    <col min="11783" max="11783" width="15.28515625" style="2" customWidth="1"/>
    <col min="11784" max="11784" width="22.140625" style="2" customWidth="1"/>
    <col min="11785" max="11786" width="22.28515625" style="2" customWidth="1"/>
    <col min="11787" max="11787" width="10.5703125" style="2" customWidth="1"/>
    <col min="11788" max="11788" width="9.140625" style="2"/>
    <col min="11789" max="11789" width="7.140625" style="2" bestFit="1" customWidth="1"/>
    <col min="11790" max="11791" width="9.140625" style="2"/>
    <col min="11792" max="11792" width="12.7109375" style="2" bestFit="1" customWidth="1"/>
    <col min="11793" max="11793" width="13.7109375" style="2" bestFit="1" customWidth="1"/>
    <col min="11794" max="12028" width="9.140625" style="2"/>
    <col min="12029" max="12029" width="11" style="2" customWidth="1"/>
    <col min="12030" max="12030" width="126.28515625" style="2" customWidth="1"/>
    <col min="12031" max="12031" width="7.140625" style="2" bestFit="1" customWidth="1"/>
    <col min="12032" max="12032" width="10.42578125" style="2" customWidth="1"/>
    <col min="12033" max="12033" width="11.140625" style="2" customWidth="1"/>
    <col min="12034" max="12034" width="14.85546875" style="2" bestFit="1" customWidth="1"/>
    <col min="12035" max="12035" width="17.28515625" style="2" bestFit="1" customWidth="1"/>
    <col min="12036" max="12036" width="16.140625" style="2" bestFit="1" customWidth="1"/>
    <col min="12037" max="12037" width="8.28515625" style="2" bestFit="1" customWidth="1"/>
    <col min="12038" max="12038" width="14.85546875" style="2" bestFit="1" customWidth="1"/>
    <col min="12039" max="12039" width="15.28515625" style="2" customWidth="1"/>
    <col min="12040" max="12040" width="22.140625" style="2" customWidth="1"/>
    <col min="12041" max="12042" width="22.28515625" style="2" customWidth="1"/>
    <col min="12043" max="12043" width="10.5703125" style="2" customWidth="1"/>
    <col min="12044" max="12044" width="9.140625" style="2"/>
    <col min="12045" max="12045" width="7.140625" style="2" bestFit="1" customWidth="1"/>
    <col min="12046" max="12047" width="9.140625" style="2"/>
    <col min="12048" max="12048" width="12.7109375" style="2" bestFit="1" customWidth="1"/>
    <col min="12049" max="12049" width="13.7109375" style="2" bestFit="1" customWidth="1"/>
    <col min="12050" max="12284" width="9.140625" style="2"/>
    <col min="12285" max="12285" width="11" style="2" customWidth="1"/>
    <col min="12286" max="12286" width="126.28515625" style="2" customWidth="1"/>
    <col min="12287" max="12287" width="7.140625" style="2" bestFit="1" customWidth="1"/>
    <col min="12288" max="12288" width="10.42578125" style="2" customWidth="1"/>
    <col min="12289" max="12289" width="11.140625" style="2" customWidth="1"/>
    <col min="12290" max="12290" width="14.85546875" style="2" bestFit="1" customWidth="1"/>
    <col min="12291" max="12291" width="17.28515625" style="2" bestFit="1" customWidth="1"/>
    <col min="12292" max="12292" width="16.140625" style="2" bestFit="1" customWidth="1"/>
    <col min="12293" max="12293" width="8.28515625" style="2" bestFit="1" customWidth="1"/>
    <col min="12294" max="12294" width="14.85546875" style="2" bestFit="1" customWidth="1"/>
    <col min="12295" max="12295" width="15.28515625" style="2" customWidth="1"/>
    <col min="12296" max="12296" width="22.140625" style="2" customWidth="1"/>
    <col min="12297" max="12298" width="22.28515625" style="2" customWidth="1"/>
    <col min="12299" max="12299" width="10.5703125" style="2" customWidth="1"/>
    <col min="12300" max="12300" width="9.140625" style="2"/>
    <col min="12301" max="12301" width="7.140625" style="2" bestFit="1" customWidth="1"/>
    <col min="12302" max="12303" width="9.140625" style="2"/>
    <col min="12304" max="12304" width="12.7109375" style="2" bestFit="1" customWidth="1"/>
    <col min="12305" max="12305" width="13.7109375" style="2" bestFit="1" customWidth="1"/>
    <col min="12306" max="12540" width="9.140625" style="2"/>
    <col min="12541" max="12541" width="11" style="2" customWidth="1"/>
    <col min="12542" max="12542" width="126.28515625" style="2" customWidth="1"/>
    <col min="12543" max="12543" width="7.140625" style="2" bestFit="1" customWidth="1"/>
    <col min="12544" max="12544" width="10.42578125" style="2" customWidth="1"/>
    <col min="12545" max="12545" width="11.140625" style="2" customWidth="1"/>
    <col min="12546" max="12546" width="14.85546875" style="2" bestFit="1" customWidth="1"/>
    <col min="12547" max="12547" width="17.28515625" style="2" bestFit="1" customWidth="1"/>
    <col min="12548" max="12548" width="16.140625" style="2" bestFit="1" customWidth="1"/>
    <col min="12549" max="12549" width="8.28515625" style="2" bestFit="1" customWidth="1"/>
    <col min="12550" max="12550" width="14.85546875" style="2" bestFit="1" customWidth="1"/>
    <col min="12551" max="12551" width="15.28515625" style="2" customWidth="1"/>
    <col min="12552" max="12552" width="22.140625" style="2" customWidth="1"/>
    <col min="12553" max="12554" width="22.28515625" style="2" customWidth="1"/>
    <col min="12555" max="12555" width="10.5703125" style="2" customWidth="1"/>
    <col min="12556" max="12556" width="9.140625" style="2"/>
    <col min="12557" max="12557" width="7.140625" style="2" bestFit="1" customWidth="1"/>
    <col min="12558" max="12559" width="9.140625" style="2"/>
    <col min="12560" max="12560" width="12.7109375" style="2" bestFit="1" customWidth="1"/>
    <col min="12561" max="12561" width="13.7109375" style="2" bestFit="1" customWidth="1"/>
    <col min="12562" max="12796" width="9.140625" style="2"/>
    <col min="12797" max="12797" width="11" style="2" customWidth="1"/>
    <col min="12798" max="12798" width="126.28515625" style="2" customWidth="1"/>
    <col min="12799" max="12799" width="7.140625" style="2" bestFit="1" customWidth="1"/>
    <col min="12800" max="12800" width="10.42578125" style="2" customWidth="1"/>
    <col min="12801" max="12801" width="11.140625" style="2" customWidth="1"/>
    <col min="12802" max="12802" width="14.85546875" style="2" bestFit="1" customWidth="1"/>
    <col min="12803" max="12803" width="17.28515625" style="2" bestFit="1" customWidth="1"/>
    <col min="12804" max="12804" width="16.140625" style="2" bestFit="1" customWidth="1"/>
    <col min="12805" max="12805" width="8.28515625" style="2" bestFit="1" customWidth="1"/>
    <col min="12806" max="12806" width="14.85546875" style="2" bestFit="1" customWidth="1"/>
    <col min="12807" max="12807" width="15.28515625" style="2" customWidth="1"/>
    <col min="12808" max="12808" width="22.140625" style="2" customWidth="1"/>
    <col min="12809" max="12810" width="22.28515625" style="2" customWidth="1"/>
    <col min="12811" max="12811" width="10.5703125" style="2" customWidth="1"/>
    <col min="12812" max="12812" width="9.140625" style="2"/>
    <col min="12813" max="12813" width="7.140625" style="2" bestFit="1" customWidth="1"/>
    <col min="12814" max="12815" width="9.140625" style="2"/>
    <col min="12816" max="12816" width="12.7109375" style="2" bestFit="1" customWidth="1"/>
    <col min="12817" max="12817" width="13.7109375" style="2" bestFit="1" customWidth="1"/>
    <col min="12818" max="13052" width="9.140625" style="2"/>
    <col min="13053" max="13053" width="11" style="2" customWidth="1"/>
    <col min="13054" max="13054" width="126.28515625" style="2" customWidth="1"/>
    <col min="13055" max="13055" width="7.140625" style="2" bestFit="1" customWidth="1"/>
    <col min="13056" max="13056" width="10.42578125" style="2" customWidth="1"/>
    <col min="13057" max="13057" width="11.140625" style="2" customWidth="1"/>
    <col min="13058" max="13058" width="14.85546875" style="2" bestFit="1" customWidth="1"/>
    <col min="13059" max="13059" width="17.28515625" style="2" bestFit="1" customWidth="1"/>
    <col min="13060" max="13060" width="16.140625" style="2" bestFit="1" customWidth="1"/>
    <col min="13061" max="13061" width="8.28515625" style="2" bestFit="1" customWidth="1"/>
    <col min="13062" max="13062" width="14.85546875" style="2" bestFit="1" customWidth="1"/>
    <col min="13063" max="13063" width="15.28515625" style="2" customWidth="1"/>
    <col min="13064" max="13064" width="22.140625" style="2" customWidth="1"/>
    <col min="13065" max="13066" width="22.28515625" style="2" customWidth="1"/>
    <col min="13067" max="13067" width="10.5703125" style="2" customWidth="1"/>
    <col min="13068" max="13068" width="9.140625" style="2"/>
    <col min="13069" max="13069" width="7.140625" style="2" bestFit="1" customWidth="1"/>
    <col min="13070" max="13071" width="9.140625" style="2"/>
    <col min="13072" max="13072" width="12.7109375" style="2" bestFit="1" customWidth="1"/>
    <col min="13073" max="13073" width="13.7109375" style="2" bestFit="1" customWidth="1"/>
    <col min="13074" max="13308" width="9.140625" style="2"/>
    <col min="13309" max="13309" width="11" style="2" customWidth="1"/>
    <col min="13310" max="13310" width="126.28515625" style="2" customWidth="1"/>
    <col min="13311" max="13311" width="7.140625" style="2" bestFit="1" customWidth="1"/>
    <col min="13312" max="13312" width="10.42578125" style="2" customWidth="1"/>
    <col min="13313" max="13313" width="11.140625" style="2" customWidth="1"/>
    <col min="13314" max="13314" width="14.85546875" style="2" bestFit="1" customWidth="1"/>
    <col min="13315" max="13315" width="17.28515625" style="2" bestFit="1" customWidth="1"/>
    <col min="13316" max="13316" width="16.140625" style="2" bestFit="1" customWidth="1"/>
    <col min="13317" max="13317" width="8.28515625" style="2" bestFit="1" customWidth="1"/>
    <col min="13318" max="13318" width="14.85546875" style="2" bestFit="1" customWidth="1"/>
    <col min="13319" max="13319" width="15.28515625" style="2" customWidth="1"/>
    <col min="13320" max="13320" width="22.140625" style="2" customWidth="1"/>
    <col min="13321" max="13322" width="22.28515625" style="2" customWidth="1"/>
    <col min="13323" max="13323" width="10.5703125" style="2" customWidth="1"/>
    <col min="13324" max="13324" width="9.140625" style="2"/>
    <col min="13325" max="13325" width="7.140625" style="2" bestFit="1" customWidth="1"/>
    <col min="13326" max="13327" width="9.140625" style="2"/>
    <col min="13328" max="13328" width="12.7109375" style="2" bestFit="1" customWidth="1"/>
    <col min="13329" max="13329" width="13.7109375" style="2" bestFit="1" customWidth="1"/>
    <col min="13330" max="13564" width="9.140625" style="2"/>
    <col min="13565" max="13565" width="11" style="2" customWidth="1"/>
    <col min="13566" max="13566" width="126.28515625" style="2" customWidth="1"/>
    <col min="13567" max="13567" width="7.140625" style="2" bestFit="1" customWidth="1"/>
    <col min="13568" max="13568" width="10.42578125" style="2" customWidth="1"/>
    <col min="13569" max="13569" width="11.140625" style="2" customWidth="1"/>
    <col min="13570" max="13570" width="14.85546875" style="2" bestFit="1" customWidth="1"/>
    <col min="13571" max="13571" width="17.28515625" style="2" bestFit="1" customWidth="1"/>
    <col min="13572" max="13572" width="16.140625" style="2" bestFit="1" customWidth="1"/>
    <col min="13573" max="13573" width="8.28515625" style="2" bestFit="1" customWidth="1"/>
    <col min="13574" max="13574" width="14.85546875" style="2" bestFit="1" customWidth="1"/>
    <col min="13575" max="13575" width="15.28515625" style="2" customWidth="1"/>
    <col min="13576" max="13576" width="22.140625" style="2" customWidth="1"/>
    <col min="13577" max="13578" width="22.28515625" style="2" customWidth="1"/>
    <col min="13579" max="13579" width="10.5703125" style="2" customWidth="1"/>
    <col min="13580" max="13580" width="9.140625" style="2"/>
    <col min="13581" max="13581" width="7.140625" style="2" bestFit="1" customWidth="1"/>
    <col min="13582" max="13583" width="9.140625" style="2"/>
    <col min="13584" max="13584" width="12.7109375" style="2" bestFit="1" customWidth="1"/>
    <col min="13585" max="13585" width="13.7109375" style="2" bestFit="1" customWidth="1"/>
    <col min="13586" max="13820" width="9.140625" style="2"/>
    <col min="13821" max="13821" width="11" style="2" customWidth="1"/>
    <col min="13822" max="13822" width="126.28515625" style="2" customWidth="1"/>
    <col min="13823" max="13823" width="7.140625" style="2" bestFit="1" customWidth="1"/>
    <col min="13824" max="13824" width="10.42578125" style="2" customWidth="1"/>
    <col min="13825" max="13825" width="11.140625" style="2" customWidth="1"/>
    <col min="13826" max="13826" width="14.85546875" style="2" bestFit="1" customWidth="1"/>
    <col min="13827" max="13827" width="17.28515625" style="2" bestFit="1" customWidth="1"/>
    <col min="13828" max="13828" width="16.140625" style="2" bestFit="1" customWidth="1"/>
    <col min="13829" max="13829" width="8.28515625" style="2" bestFit="1" customWidth="1"/>
    <col min="13830" max="13830" width="14.85546875" style="2" bestFit="1" customWidth="1"/>
    <col min="13831" max="13831" width="15.28515625" style="2" customWidth="1"/>
    <col min="13832" max="13832" width="22.140625" style="2" customWidth="1"/>
    <col min="13833" max="13834" width="22.28515625" style="2" customWidth="1"/>
    <col min="13835" max="13835" width="10.5703125" style="2" customWidth="1"/>
    <col min="13836" max="13836" width="9.140625" style="2"/>
    <col min="13837" max="13837" width="7.140625" style="2" bestFit="1" customWidth="1"/>
    <col min="13838" max="13839" width="9.140625" style="2"/>
    <col min="13840" max="13840" width="12.7109375" style="2" bestFit="1" customWidth="1"/>
    <col min="13841" max="13841" width="13.7109375" style="2" bestFit="1" customWidth="1"/>
    <col min="13842" max="14076" width="9.140625" style="2"/>
    <col min="14077" max="14077" width="11" style="2" customWidth="1"/>
    <col min="14078" max="14078" width="126.28515625" style="2" customWidth="1"/>
    <col min="14079" max="14079" width="7.140625" style="2" bestFit="1" customWidth="1"/>
    <col min="14080" max="14080" width="10.42578125" style="2" customWidth="1"/>
    <col min="14081" max="14081" width="11.140625" style="2" customWidth="1"/>
    <col min="14082" max="14082" width="14.85546875" style="2" bestFit="1" customWidth="1"/>
    <col min="14083" max="14083" width="17.28515625" style="2" bestFit="1" customWidth="1"/>
    <col min="14084" max="14084" width="16.140625" style="2" bestFit="1" customWidth="1"/>
    <col min="14085" max="14085" width="8.28515625" style="2" bestFit="1" customWidth="1"/>
    <col min="14086" max="14086" width="14.85546875" style="2" bestFit="1" customWidth="1"/>
    <col min="14087" max="14087" width="15.28515625" style="2" customWidth="1"/>
    <col min="14088" max="14088" width="22.140625" style="2" customWidth="1"/>
    <col min="14089" max="14090" width="22.28515625" style="2" customWidth="1"/>
    <col min="14091" max="14091" width="10.5703125" style="2" customWidth="1"/>
    <col min="14092" max="14092" width="9.140625" style="2"/>
    <col min="14093" max="14093" width="7.140625" style="2" bestFit="1" customWidth="1"/>
    <col min="14094" max="14095" width="9.140625" style="2"/>
    <col min="14096" max="14096" width="12.7109375" style="2" bestFit="1" customWidth="1"/>
    <col min="14097" max="14097" width="13.7109375" style="2" bestFit="1" customWidth="1"/>
    <col min="14098" max="14332" width="9.140625" style="2"/>
    <col min="14333" max="14333" width="11" style="2" customWidth="1"/>
    <col min="14334" max="14334" width="126.28515625" style="2" customWidth="1"/>
    <col min="14335" max="14335" width="7.140625" style="2" bestFit="1" customWidth="1"/>
    <col min="14336" max="14336" width="10.42578125" style="2" customWidth="1"/>
    <col min="14337" max="14337" width="11.140625" style="2" customWidth="1"/>
    <col min="14338" max="14338" width="14.85546875" style="2" bestFit="1" customWidth="1"/>
    <col min="14339" max="14339" width="17.28515625" style="2" bestFit="1" customWidth="1"/>
    <col min="14340" max="14340" width="16.140625" style="2" bestFit="1" customWidth="1"/>
    <col min="14341" max="14341" width="8.28515625" style="2" bestFit="1" customWidth="1"/>
    <col min="14342" max="14342" width="14.85546875" style="2" bestFit="1" customWidth="1"/>
    <col min="14343" max="14343" width="15.28515625" style="2" customWidth="1"/>
    <col min="14344" max="14344" width="22.140625" style="2" customWidth="1"/>
    <col min="14345" max="14346" width="22.28515625" style="2" customWidth="1"/>
    <col min="14347" max="14347" width="10.5703125" style="2" customWidth="1"/>
    <col min="14348" max="14348" width="9.140625" style="2"/>
    <col min="14349" max="14349" width="7.140625" style="2" bestFit="1" customWidth="1"/>
    <col min="14350" max="14351" width="9.140625" style="2"/>
    <col min="14352" max="14352" width="12.7109375" style="2" bestFit="1" customWidth="1"/>
    <col min="14353" max="14353" width="13.7109375" style="2" bestFit="1" customWidth="1"/>
    <col min="14354" max="14588" width="9.140625" style="2"/>
    <col min="14589" max="14589" width="11" style="2" customWidth="1"/>
    <col min="14590" max="14590" width="126.28515625" style="2" customWidth="1"/>
    <col min="14591" max="14591" width="7.140625" style="2" bestFit="1" customWidth="1"/>
    <col min="14592" max="14592" width="10.42578125" style="2" customWidth="1"/>
    <col min="14593" max="14593" width="11.140625" style="2" customWidth="1"/>
    <col min="14594" max="14594" width="14.85546875" style="2" bestFit="1" customWidth="1"/>
    <col min="14595" max="14595" width="17.28515625" style="2" bestFit="1" customWidth="1"/>
    <col min="14596" max="14596" width="16.140625" style="2" bestFit="1" customWidth="1"/>
    <col min="14597" max="14597" width="8.28515625" style="2" bestFit="1" customWidth="1"/>
    <col min="14598" max="14598" width="14.85546875" style="2" bestFit="1" customWidth="1"/>
    <col min="14599" max="14599" width="15.28515625" style="2" customWidth="1"/>
    <col min="14600" max="14600" width="22.140625" style="2" customWidth="1"/>
    <col min="14601" max="14602" width="22.28515625" style="2" customWidth="1"/>
    <col min="14603" max="14603" width="10.5703125" style="2" customWidth="1"/>
    <col min="14604" max="14604" width="9.140625" style="2"/>
    <col min="14605" max="14605" width="7.140625" style="2" bestFit="1" customWidth="1"/>
    <col min="14606" max="14607" width="9.140625" style="2"/>
    <col min="14608" max="14608" width="12.7109375" style="2" bestFit="1" customWidth="1"/>
    <col min="14609" max="14609" width="13.7109375" style="2" bestFit="1" customWidth="1"/>
    <col min="14610" max="14844" width="9.140625" style="2"/>
    <col min="14845" max="14845" width="11" style="2" customWidth="1"/>
    <col min="14846" max="14846" width="126.28515625" style="2" customWidth="1"/>
    <col min="14847" max="14847" width="7.140625" style="2" bestFit="1" customWidth="1"/>
    <col min="14848" max="14848" width="10.42578125" style="2" customWidth="1"/>
    <col min="14849" max="14849" width="11.140625" style="2" customWidth="1"/>
    <col min="14850" max="14850" width="14.85546875" style="2" bestFit="1" customWidth="1"/>
    <col min="14851" max="14851" width="17.28515625" style="2" bestFit="1" customWidth="1"/>
    <col min="14852" max="14852" width="16.140625" style="2" bestFit="1" customWidth="1"/>
    <col min="14853" max="14853" width="8.28515625" style="2" bestFit="1" customWidth="1"/>
    <col min="14854" max="14854" width="14.85546875" style="2" bestFit="1" customWidth="1"/>
    <col min="14855" max="14855" width="15.28515625" style="2" customWidth="1"/>
    <col min="14856" max="14856" width="22.140625" style="2" customWidth="1"/>
    <col min="14857" max="14858" width="22.28515625" style="2" customWidth="1"/>
    <col min="14859" max="14859" width="10.5703125" style="2" customWidth="1"/>
    <col min="14860" max="14860" width="9.140625" style="2"/>
    <col min="14861" max="14861" width="7.140625" style="2" bestFit="1" customWidth="1"/>
    <col min="14862" max="14863" width="9.140625" style="2"/>
    <col min="14864" max="14864" width="12.7109375" style="2" bestFit="1" customWidth="1"/>
    <col min="14865" max="14865" width="13.7109375" style="2" bestFit="1" customWidth="1"/>
    <col min="14866" max="15100" width="9.140625" style="2"/>
    <col min="15101" max="15101" width="11" style="2" customWidth="1"/>
    <col min="15102" max="15102" width="126.28515625" style="2" customWidth="1"/>
    <col min="15103" max="15103" width="7.140625" style="2" bestFit="1" customWidth="1"/>
    <col min="15104" max="15104" width="10.42578125" style="2" customWidth="1"/>
    <col min="15105" max="15105" width="11.140625" style="2" customWidth="1"/>
    <col min="15106" max="15106" width="14.85546875" style="2" bestFit="1" customWidth="1"/>
    <col min="15107" max="15107" width="17.28515625" style="2" bestFit="1" customWidth="1"/>
    <col min="15108" max="15108" width="16.140625" style="2" bestFit="1" customWidth="1"/>
    <col min="15109" max="15109" width="8.28515625" style="2" bestFit="1" customWidth="1"/>
    <col min="15110" max="15110" width="14.85546875" style="2" bestFit="1" customWidth="1"/>
    <col min="15111" max="15111" width="15.28515625" style="2" customWidth="1"/>
    <col min="15112" max="15112" width="22.140625" style="2" customWidth="1"/>
    <col min="15113" max="15114" width="22.28515625" style="2" customWidth="1"/>
    <col min="15115" max="15115" width="10.5703125" style="2" customWidth="1"/>
    <col min="15116" max="15116" width="9.140625" style="2"/>
    <col min="15117" max="15117" width="7.140625" style="2" bestFit="1" customWidth="1"/>
    <col min="15118" max="15119" width="9.140625" style="2"/>
    <col min="15120" max="15120" width="12.7109375" style="2" bestFit="1" customWidth="1"/>
    <col min="15121" max="15121" width="13.7109375" style="2" bestFit="1" customWidth="1"/>
    <col min="15122" max="15356" width="9.140625" style="2"/>
    <col min="15357" max="15357" width="11" style="2" customWidth="1"/>
    <col min="15358" max="15358" width="126.28515625" style="2" customWidth="1"/>
    <col min="15359" max="15359" width="7.140625" style="2" bestFit="1" customWidth="1"/>
    <col min="15360" max="15360" width="10.42578125" style="2" customWidth="1"/>
    <col min="15361" max="15361" width="11.140625" style="2" customWidth="1"/>
    <col min="15362" max="15362" width="14.85546875" style="2" bestFit="1" customWidth="1"/>
    <col min="15363" max="15363" width="17.28515625" style="2" bestFit="1" customWidth="1"/>
    <col min="15364" max="15364" width="16.140625" style="2" bestFit="1" customWidth="1"/>
    <col min="15365" max="15365" width="8.28515625" style="2" bestFit="1" customWidth="1"/>
    <col min="15366" max="15366" width="14.85546875" style="2" bestFit="1" customWidth="1"/>
    <col min="15367" max="15367" width="15.28515625" style="2" customWidth="1"/>
    <col min="15368" max="15368" width="22.140625" style="2" customWidth="1"/>
    <col min="15369" max="15370" width="22.28515625" style="2" customWidth="1"/>
    <col min="15371" max="15371" width="10.5703125" style="2" customWidth="1"/>
    <col min="15372" max="15372" width="9.140625" style="2"/>
    <col min="15373" max="15373" width="7.140625" style="2" bestFit="1" customWidth="1"/>
    <col min="15374" max="15375" width="9.140625" style="2"/>
    <col min="15376" max="15376" width="12.7109375" style="2" bestFit="1" customWidth="1"/>
    <col min="15377" max="15377" width="13.7109375" style="2" bestFit="1" customWidth="1"/>
    <col min="15378" max="15612" width="9.140625" style="2"/>
    <col min="15613" max="15613" width="11" style="2" customWidth="1"/>
    <col min="15614" max="15614" width="126.28515625" style="2" customWidth="1"/>
    <col min="15615" max="15615" width="7.140625" style="2" bestFit="1" customWidth="1"/>
    <col min="15616" max="15616" width="10.42578125" style="2" customWidth="1"/>
    <col min="15617" max="15617" width="11.140625" style="2" customWidth="1"/>
    <col min="15618" max="15618" width="14.85546875" style="2" bestFit="1" customWidth="1"/>
    <col min="15619" max="15619" width="17.28515625" style="2" bestFit="1" customWidth="1"/>
    <col min="15620" max="15620" width="16.140625" style="2" bestFit="1" customWidth="1"/>
    <col min="15621" max="15621" width="8.28515625" style="2" bestFit="1" customWidth="1"/>
    <col min="15622" max="15622" width="14.85546875" style="2" bestFit="1" customWidth="1"/>
    <col min="15623" max="15623" width="15.28515625" style="2" customWidth="1"/>
    <col min="15624" max="15624" width="22.140625" style="2" customWidth="1"/>
    <col min="15625" max="15626" width="22.28515625" style="2" customWidth="1"/>
    <col min="15627" max="15627" width="10.5703125" style="2" customWidth="1"/>
    <col min="15628" max="15628" width="9.140625" style="2"/>
    <col min="15629" max="15629" width="7.140625" style="2" bestFit="1" customWidth="1"/>
    <col min="15630" max="15631" width="9.140625" style="2"/>
    <col min="15632" max="15632" width="12.7109375" style="2" bestFit="1" customWidth="1"/>
    <col min="15633" max="15633" width="13.7109375" style="2" bestFit="1" customWidth="1"/>
    <col min="15634" max="15868" width="9.140625" style="2"/>
    <col min="15869" max="15869" width="11" style="2" customWidth="1"/>
    <col min="15870" max="15870" width="126.28515625" style="2" customWidth="1"/>
    <col min="15871" max="15871" width="7.140625" style="2" bestFit="1" customWidth="1"/>
    <col min="15872" max="15872" width="10.42578125" style="2" customWidth="1"/>
    <col min="15873" max="15873" width="11.140625" style="2" customWidth="1"/>
    <col min="15874" max="15874" width="14.85546875" style="2" bestFit="1" customWidth="1"/>
    <col min="15875" max="15875" width="17.28515625" style="2" bestFit="1" customWidth="1"/>
    <col min="15876" max="15876" width="16.140625" style="2" bestFit="1" customWidth="1"/>
    <col min="15877" max="15877" width="8.28515625" style="2" bestFit="1" customWidth="1"/>
    <col min="15878" max="15878" width="14.85546875" style="2" bestFit="1" customWidth="1"/>
    <col min="15879" max="15879" width="15.28515625" style="2" customWidth="1"/>
    <col min="15880" max="15880" width="22.140625" style="2" customWidth="1"/>
    <col min="15881" max="15882" width="22.28515625" style="2" customWidth="1"/>
    <col min="15883" max="15883" width="10.5703125" style="2" customWidth="1"/>
    <col min="15884" max="15884" width="9.140625" style="2"/>
    <col min="15885" max="15885" width="7.140625" style="2" bestFit="1" customWidth="1"/>
    <col min="15886" max="15887" width="9.140625" style="2"/>
    <col min="15888" max="15888" width="12.7109375" style="2" bestFit="1" customWidth="1"/>
    <col min="15889" max="15889" width="13.7109375" style="2" bestFit="1" customWidth="1"/>
    <col min="15890" max="16124" width="9.140625" style="2"/>
    <col min="16125" max="16125" width="11" style="2" customWidth="1"/>
    <col min="16126" max="16126" width="126.28515625" style="2" customWidth="1"/>
    <col min="16127" max="16127" width="7.140625" style="2" bestFit="1" customWidth="1"/>
    <col min="16128" max="16128" width="10.42578125" style="2" customWidth="1"/>
    <col min="16129" max="16129" width="11.140625" style="2" customWidth="1"/>
    <col min="16130" max="16130" width="14.85546875" style="2" bestFit="1" customWidth="1"/>
    <col min="16131" max="16131" width="17.28515625" style="2" bestFit="1" customWidth="1"/>
    <col min="16132" max="16132" width="16.140625" style="2" bestFit="1" customWidth="1"/>
    <col min="16133" max="16133" width="8.28515625" style="2" bestFit="1" customWidth="1"/>
    <col min="16134" max="16134" width="14.85546875" style="2" bestFit="1" customWidth="1"/>
    <col min="16135" max="16135" width="15.28515625" style="2" customWidth="1"/>
    <col min="16136" max="16136" width="22.140625" style="2" customWidth="1"/>
    <col min="16137" max="16138" width="22.28515625" style="2" customWidth="1"/>
    <col min="16139" max="16139" width="10.5703125" style="2" customWidth="1"/>
    <col min="16140" max="16140" width="9.140625" style="2"/>
    <col min="16141" max="16141" width="7.140625" style="2" bestFit="1" customWidth="1"/>
    <col min="16142" max="16143" width="9.140625" style="2"/>
    <col min="16144" max="16144" width="12.7109375" style="2" bestFit="1" customWidth="1"/>
    <col min="16145" max="16145" width="13.7109375" style="2" bestFit="1" customWidth="1"/>
    <col min="16146" max="16384" width="9.140625" style="2"/>
  </cols>
  <sheetData>
    <row r="1" spans="1:15" ht="39.950000000000003" customHeight="1" x14ac:dyDescent="0.25">
      <c r="A1" s="81" t="s">
        <v>0</v>
      </c>
      <c r="B1" s="82"/>
      <c r="C1" s="82"/>
      <c r="D1" s="82"/>
      <c r="E1" s="82"/>
      <c r="F1" s="82"/>
      <c r="G1" s="82"/>
      <c r="H1" s="83"/>
      <c r="I1" s="1"/>
      <c r="J1" s="1"/>
      <c r="K1" s="1"/>
    </row>
    <row r="2" spans="1:15" ht="30.95" customHeight="1" x14ac:dyDescent="0.25">
      <c r="A2" s="4" t="s">
        <v>1</v>
      </c>
      <c r="B2" s="85" t="s">
        <v>2</v>
      </c>
      <c r="C2" s="86"/>
      <c r="D2" s="86"/>
      <c r="E2" s="86"/>
      <c r="F2" s="86"/>
      <c r="G2" s="86"/>
      <c r="H2" s="87"/>
      <c r="I2" s="5"/>
      <c r="J2" s="5"/>
      <c r="K2" s="5"/>
    </row>
    <row r="3" spans="1:15" ht="15.75" x14ac:dyDescent="0.25">
      <c r="A3" s="6" t="s">
        <v>3</v>
      </c>
      <c r="B3" s="7" t="s">
        <v>4</v>
      </c>
      <c r="C3" s="8"/>
      <c r="D3" s="8"/>
      <c r="E3" s="8"/>
      <c r="F3" s="9"/>
      <c r="G3" s="8"/>
      <c r="H3" s="10"/>
      <c r="I3" s="11"/>
      <c r="J3" s="11"/>
      <c r="K3" s="11"/>
    </row>
    <row r="4" spans="1:15" ht="10.9" customHeight="1" x14ac:dyDescent="0.25">
      <c r="A4" s="12"/>
      <c r="B4" s="88"/>
      <c r="C4" s="89"/>
      <c r="D4" s="89"/>
      <c r="E4" s="89"/>
      <c r="F4" s="89"/>
      <c r="G4" s="89"/>
      <c r="H4" s="90"/>
      <c r="I4" s="13"/>
      <c r="J4" s="13"/>
      <c r="K4" s="13"/>
      <c r="M4" s="14"/>
    </row>
    <row r="5" spans="1:15" ht="15" customHeight="1" x14ac:dyDescent="0.25">
      <c r="A5" s="91" t="s">
        <v>5</v>
      </c>
      <c r="B5" s="84" t="s">
        <v>6</v>
      </c>
      <c r="C5" s="91" t="s">
        <v>7</v>
      </c>
      <c r="D5" s="91" t="s">
        <v>8</v>
      </c>
      <c r="E5" s="92" t="s">
        <v>9</v>
      </c>
      <c r="F5" s="94" t="s">
        <v>10</v>
      </c>
      <c r="G5" s="84" t="s">
        <v>11</v>
      </c>
      <c r="H5" s="84" t="s">
        <v>12</v>
      </c>
      <c r="I5" s="15"/>
      <c r="J5" s="15"/>
      <c r="K5" s="15"/>
      <c r="M5" s="14"/>
    </row>
    <row r="6" spans="1:15" ht="15" customHeight="1" x14ac:dyDescent="0.2">
      <c r="A6" s="91"/>
      <c r="B6" s="84"/>
      <c r="C6" s="91"/>
      <c r="D6" s="91"/>
      <c r="E6" s="93"/>
      <c r="F6" s="95"/>
      <c r="G6" s="84"/>
      <c r="H6" s="84"/>
      <c r="I6" s="15"/>
      <c r="J6" s="15"/>
      <c r="K6" s="15"/>
      <c r="O6" s="16"/>
    </row>
    <row r="7" spans="1:15" ht="15" customHeight="1" x14ac:dyDescent="0.2">
      <c r="A7" s="17">
        <v>1</v>
      </c>
      <c r="B7" s="18" t="s">
        <v>13</v>
      </c>
      <c r="C7" s="18"/>
      <c r="D7" s="18"/>
      <c r="E7" s="18"/>
      <c r="F7" s="19"/>
      <c r="G7" s="18"/>
      <c r="H7" s="18"/>
      <c r="I7" s="20"/>
      <c r="J7" s="20"/>
      <c r="K7" s="20"/>
      <c r="O7" s="16"/>
    </row>
    <row r="8" spans="1:15" ht="15" x14ac:dyDescent="0.2">
      <c r="A8" s="21" t="s">
        <v>14</v>
      </c>
      <c r="B8" s="22" t="s">
        <v>15</v>
      </c>
      <c r="C8" s="21" t="s">
        <v>16</v>
      </c>
      <c r="D8" s="23">
        <v>24</v>
      </c>
      <c r="E8" s="21" t="s">
        <v>17</v>
      </c>
      <c r="F8" s="21">
        <v>70000002</v>
      </c>
      <c r="G8" s="25"/>
      <c r="H8" s="25">
        <f>ROUND(G8*D8,2)</f>
        <v>0</v>
      </c>
      <c r="I8" s="26"/>
      <c r="J8" s="27"/>
      <c r="K8" s="28"/>
      <c r="M8" s="29" t="e">
        <f>H8/$H$183</f>
        <v>#DIV/0!</v>
      </c>
      <c r="O8" s="16"/>
    </row>
    <row r="9" spans="1:15" ht="15" x14ac:dyDescent="0.2">
      <c r="A9" s="21" t="s">
        <v>18</v>
      </c>
      <c r="B9" s="22" t="s">
        <v>19</v>
      </c>
      <c r="C9" s="21" t="s">
        <v>20</v>
      </c>
      <c r="D9" s="23">
        <v>6</v>
      </c>
      <c r="E9" s="21" t="s">
        <v>21</v>
      </c>
      <c r="F9" s="21" t="s">
        <v>22</v>
      </c>
      <c r="G9" s="25"/>
      <c r="H9" s="25">
        <f>ROUND(G9*D9,2)</f>
        <v>0</v>
      </c>
      <c r="I9" s="28"/>
      <c r="J9" s="28"/>
      <c r="K9" s="28"/>
      <c r="M9" s="29" t="e">
        <f>H9/$H$183</f>
        <v>#DIV/0!</v>
      </c>
      <c r="O9" s="16"/>
    </row>
    <row r="10" spans="1:15" ht="15" customHeight="1" x14ac:dyDescent="0.25">
      <c r="A10" s="75" t="s">
        <v>23</v>
      </c>
      <c r="B10" s="75"/>
      <c r="C10" s="75"/>
      <c r="D10" s="75"/>
      <c r="E10" s="75"/>
      <c r="F10" s="75"/>
      <c r="G10" s="75"/>
      <c r="H10" s="31">
        <f>SUM(H8:H9)</f>
        <v>0</v>
      </c>
      <c r="I10" s="32"/>
      <c r="J10" s="32"/>
      <c r="K10" s="32"/>
      <c r="M10" s="29"/>
      <c r="O10" s="33" t="e">
        <f>H10/$H$183</f>
        <v>#DIV/0!</v>
      </c>
    </row>
    <row r="11" spans="1:15" ht="15" customHeight="1" x14ac:dyDescent="0.2">
      <c r="A11" s="17">
        <v>2</v>
      </c>
      <c r="B11" s="18" t="s">
        <v>24</v>
      </c>
      <c r="C11" s="18"/>
      <c r="D11" s="18"/>
      <c r="E11" s="18"/>
      <c r="F11" s="19"/>
      <c r="G11" s="18"/>
      <c r="H11" s="18"/>
      <c r="I11" s="20"/>
      <c r="J11" s="20"/>
      <c r="K11" s="20"/>
      <c r="M11" s="29"/>
      <c r="O11" s="16"/>
    </row>
    <row r="12" spans="1:15" ht="15" x14ac:dyDescent="0.2">
      <c r="A12" s="21" t="s">
        <v>25</v>
      </c>
      <c r="B12" s="34" t="s">
        <v>26</v>
      </c>
      <c r="C12" s="35" t="s">
        <v>27</v>
      </c>
      <c r="D12" s="23">
        <v>120</v>
      </c>
      <c r="E12" s="36" t="s">
        <v>28</v>
      </c>
      <c r="F12" s="36">
        <v>90778</v>
      </c>
      <c r="G12" s="25"/>
      <c r="H12" s="25">
        <f>ROUND(G12*D12,2)</f>
        <v>0</v>
      </c>
      <c r="I12" s="28"/>
      <c r="J12" s="28"/>
      <c r="K12" s="28"/>
      <c r="M12" s="29" t="e">
        <f>H12/$H$183</f>
        <v>#DIV/0!</v>
      </c>
      <c r="O12" s="16"/>
    </row>
    <row r="13" spans="1:15" ht="15" x14ac:dyDescent="0.2">
      <c r="A13" s="21" t="s">
        <v>29</v>
      </c>
      <c r="B13" s="37" t="s">
        <v>30</v>
      </c>
      <c r="C13" s="35" t="s">
        <v>27</v>
      </c>
      <c r="D13" s="23">
        <v>480</v>
      </c>
      <c r="E13" s="36" t="s">
        <v>28</v>
      </c>
      <c r="F13" s="36">
        <v>90776</v>
      </c>
      <c r="G13" s="25"/>
      <c r="H13" s="25">
        <f>ROUND(G13*D13,2)</f>
        <v>0</v>
      </c>
      <c r="I13" s="28"/>
      <c r="J13" s="28"/>
      <c r="K13" s="28"/>
      <c r="M13" s="29" t="e">
        <f>H13/$H$183</f>
        <v>#DIV/0!</v>
      </c>
      <c r="O13" s="16"/>
    </row>
    <row r="14" spans="1:15" ht="15" x14ac:dyDescent="0.2">
      <c r="A14" s="21" t="s">
        <v>31</v>
      </c>
      <c r="B14" s="38" t="s">
        <v>32</v>
      </c>
      <c r="C14" s="35" t="s">
        <v>27</v>
      </c>
      <c r="D14" s="23">
        <v>120</v>
      </c>
      <c r="E14" s="36" t="s">
        <v>28</v>
      </c>
      <c r="F14" s="36">
        <v>100309</v>
      </c>
      <c r="G14" s="25"/>
      <c r="H14" s="25">
        <f>ROUND(G14*D14,2)</f>
        <v>0</v>
      </c>
      <c r="I14" s="28"/>
      <c r="J14" s="28"/>
      <c r="K14" s="28"/>
      <c r="M14" s="29" t="e">
        <f>H14/$H$183</f>
        <v>#DIV/0!</v>
      </c>
      <c r="O14" s="16"/>
    </row>
    <row r="15" spans="1:15" ht="15" customHeight="1" x14ac:dyDescent="0.25">
      <c r="A15" s="75" t="s">
        <v>33</v>
      </c>
      <c r="B15" s="75"/>
      <c r="C15" s="75"/>
      <c r="D15" s="75"/>
      <c r="E15" s="75"/>
      <c r="F15" s="75"/>
      <c r="G15" s="75"/>
      <c r="H15" s="31">
        <f>SUM(H12:H14)</f>
        <v>0</v>
      </c>
      <c r="I15" s="32"/>
      <c r="J15" s="32"/>
      <c r="K15" s="32"/>
      <c r="M15" s="29"/>
      <c r="O15" s="33" t="e">
        <f>H15/$H$183</f>
        <v>#DIV/0!</v>
      </c>
    </row>
    <row r="16" spans="1:15" ht="15" customHeight="1" x14ac:dyDescent="0.2">
      <c r="A16" s="17">
        <v>3</v>
      </c>
      <c r="B16" s="18" t="s">
        <v>34</v>
      </c>
      <c r="C16" s="18"/>
      <c r="D16" s="18"/>
      <c r="E16" s="18"/>
      <c r="F16" s="19"/>
      <c r="G16" s="18"/>
      <c r="H16" s="18"/>
      <c r="I16" s="20"/>
      <c r="J16" s="20"/>
      <c r="K16" s="20"/>
      <c r="M16" s="29"/>
      <c r="O16" s="16"/>
    </row>
    <row r="17" spans="1:15" ht="15" x14ac:dyDescent="0.2">
      <c r="A17" s="21" t="s">
        <v>35</v>
      </c>
      <c r="B17" s="39" t="s">
        <v>36</v>
      </c>
      <c r="C17" s="21" t="s">
        <v>16</v>
      </c>
      <c r="D17" s="23">
        <v>104.77</v>
      </c>
      <c r="E17" s="21" t="s">
        <v>17</v>
      </c>
      <c r="F17" s="21">
        <v>70020014</v>
      </c>
      <c r="G17" s="25"/>
      <c r="H17" s="25">
        <f>ROUND(G17*D17,2)</f>
        <v>0</v>
      </c>
      <c r="I17" s="26"/>
      <c r="J17" s="27"/>
      <c r="K17" s="28"/>
      <c r="M17" s="29" t="e">
        <f>H17/$H$183</f>
        <v>#DIV/0!</v>
      </c>
      <c r="O17" s="16"/>
    </row>
    <row r="18" spans="1:15" ht="28.5" x14ac:dyDescent="0.2">
      <c r="A18" s="21" t="s">
        <v>37</v>
      </c>
      <c r="B18" s="39" t="s">
        <v>38</v>
      </c>
      <c r="C18" s="21" t="s">
        <v>39</v>
      </c>
      <c r="D18" s="23">
        <v>10.55</v>
      </c>
      <c r="E18" s="21" t="s">
        <v>28</v>
      </c>
      <c r="F18" s="21">
        <v>99059</v>
      </c>
      <c r="G18" s="25"/>
      <c r="H18" s="25">
        <f>ROUND(G18*D18,2)</f>
        <v>0</v>
      </c>
      <c r="I18" s="28"/>
      <c r="J18" s="28"/>
      <c r="K18" s="28"/>
      <c r="M18" s="29" t="e">
        <f>H18/$H$183</f>
        <v>#DIV/0!</v>
      </c>
      <c r="O18" s="16"/>
    </row>
    <row r="19" spans="1:15" ht="15" customHeight="1" x14ac:dyDescent="0.2">
      <c r="A19" s="75" t="s">
        <v>40</v>
      </c>
      <c r="B19" s="75"/>
      <c r="C19" s="75"/>
      <c r="D19" s="75"/>
      <c r="E19" s="75"/>
      <c r="F19" s="75"/>
      <c r="G19" s="75"/>
      <c r="H19" s="31">
        <f>SUM(H17:H18)</f>
        <v>0</v>
      </c>
      <c r="I19" s="32"/>
      <c r="J19" s="32"/>
      <c r="K19" s="32"/>
      <c r="M19" s="29"/>
      <c r="O19" s="16"/>
    </row>
    <row r="20" spans="1:15" ht="15" customHeight="1" x14ac:dyDescent="0.2">
      <c r="A20" s="17">
        <v>4</v>
      </c>
      <c r="B20" s="40" t="s">
        <v>41</v>
      </c>
      <c r="C20" s="41"/>
      <c r="D20" s="41"/>
      <c r="E20" s="41"/>
      <c r="F20" s="17"/>
      <c r="G20" s="41"/>
      <c r="H20" s="42"/>
      <c r="I20" s="43"/>
      <c r="J20" s="43"/>
      <c r="K20" s="43"/>
      <c r="L20" s="16"/>
      <c r="M20" s="29"/>
      <c r="N20" s="16"/>
    </row>
    <row r="21" spans="1:15" ht="15" x14ac:dyDescent="0.2">
      <c r="A21" s="21" t="s">
        <v>42</v>
      </c>
      <c r="B21" s="44" t="s">
        <v>43</v>
      </c>
      <c r="C21" s="21" t="s">
        <v>44</v>
      </c>
      <c r="D21" s="23">
        <v>24.48</v>
      </c>
      <c r="E21" s="21" t="s">
        <v>17</v>
      </c>
      <c r="F21" s="21">
        <v>70030001</v>
      </c>
      <c r="G21" s="25"/>
      <c r="H21" s="25">
        <f t="shared" ref="H21:H30" si="0">ROUND(G21*D21,2)</f>
        <v>0</v>
      </c>
      <c r="I21" s="26"/>
      <c r="J21" s="27"/>
      <c r="K21" s="43"/>
      <c r="L21" s="16"/>
      <c r="M21" s="29" t="e">
        <f t="shared" ref="M21:M30" si="1">H21/$H$183</f>
        <v>#DIV/0!</v>
      </c>
      <c r="N21" s="16"/>
    </row>
    <row r="22" spans="1:15" ht="15" x14ac:dyDescent="0.2">
      <c r="A22" s="21" t="s">
        <v>45</v>
      </c>
      <c r="B22" s="39" t="s">
        <v>46</v>
      </c>
      <c r="C22" s="21" t="s">
        <v>44</v>
      </c>
      <c r="D22" s="23">
        <v>10.49</v>
      </c>
      <c r="E22" s="21" t="s">
        <v>28</v>
      </c>
      <c r="F22" s="21">
        <v>93358</v>
      </c>
      <c r="G22" s="25"/>
      <c r="H22" s="25">
        <f t="shared" si="0"/>
        <v>0</v>
      </c>
      <c r="I22" s="28"/>
      <c r="J22" s="28"/>
      <c r="K22" s="28"/>
      <c r="L22" s="16"/>
      <c r="M22" s="29" t="e">
        <f t="shared" si="1"/>
        <v>#DIV/0!</v>
      </c>
      <c r="N22" s="16"/>
    </row>
    <row r="23" spans="1:15" ht="28.5" x14ac:dyDescent="0.2">
      <c r="A23" s="21" t="s">
        <v>47</v>
      </c>
      <c r="B23" s="39" t="s">
        <v>48</v>
      </c>
      <c r="C23" s="21" t="s">
        <v>16</v>
      </c>
      <c r="D23" s="23">
        <v>104.77</v>
      </c>
      <c r="E23" s="21" t="s">
        <v>28</v>
      </c>
      <c r="F23" s="21">
        <v>97083</v>
      </c>
      <c r="G23" s="25"/>
      <c r="H23" s="25">
        <f t="shared" si="0"/>
        <v>0</v>
      </c>
      <c r="I23" s="28"/>
      <c r="J23" s="28"/>
      <c r="K23" s="28"/>
      <c r="L23" s="16"/>
      <c r="M23" s="29" t="e">
        <f t="shared" si="1"/>
        <v>#DIV/0!</v>
      </c>
      <c r="N23" s="16"/>
    </row>
    <row r="24" spans="1:15" ht="28.5" x14ac:dyDescent="0.2">
      <c r="A24" s="21" t="s">
        <v>49</v>
      </c>
      <c r="B24" s="39" t="s">
        <v>50</v>
      </c>
      <c r="C24" s="21" t="s">
        <v>44</v>
      </c>
      <c r="D24" s="23">
        <v>4.5</v>
      </c>
      <c r="E24" s="21" t="s">
        <v>28</v>
      </c>
      <c r="F24" s="21">
        <v>94962</v>
      </c>
      <c r="G24" s="25"/>
      <c r="H24" s="25">
        <f t="shared" si="0"/>
        <v>0</v>
      </c>
      <c r="I24" s="28"/>
      <c r="J24" s="28"/>
      <c r="K24" s="28"/>
      <c r="L24" s="16"/>
      <c r="M24" s="29" t="e">
        <f t="shared" si="1"/>
        <v>#DIV/0!</v>
      </c>
      <c r="N24" s="16"/>
    </row>
    <row r="25" spans="1:15" ht="15" x14ac:dyDescent="0.2">
      <c r="A25" s="21" t="s">
        <v>51</v>
      </c>
      <c r="B25" s="45" t="s">
        <v>52</v>
      </c>
      <c r="C25" s="21" t="s">
        <v>53</v>
      </c>
      <c r="D25" s="23">
        <v>806</v>
      </c>
      <c r="E25" s="21" t="s">
        <v>28</v>
      </c>
      <c r="F25" s="21">
        <v>92919</v>
      </c>
      <c r="G25" s="25"/>
      <c r="H25" s="25">
        <f t="shared" si="0"/>
        <v>0</v>
      </c>
      <c r="I25" s="28"/>
      <c r="J25" s="28"/>
      <c r="K25" s="28"/>
      <c r="L25" s="16"/>
      <c r="M25" s="29" t="e">
        <f t="shared" si="1"/>
        <v>#DIV/0!</v>
      </c>
      <c r="N25" s="16"/>
    </row>
    <row r="26" spans="1:15" ht="15" x14ac:dyDescent="0.2">
      <c r="A26" s="21" t="s">
        <v>54</v>
      </c>
      <c r="B26" s="46" t="s">
        <v>55</v>
      </c>
      <c r="C26" s="21" t="s">
        <v>53</v>
      </c>
      <c r="D26" s="23">
        <v>1005</v>
      </c>
      <c r="E26" s="21" t="s">
        <v>28</v>
      </c>
      <c r="F26" s="21">
        <v>92921</v>
      </c>
      <c r="G26" s="25"/>
      <c r="H26" s="25">
        <f t="shared" si="0"/>
        <v>0</v>
      </c>
      <c r="I26" s="28"/>
      <c r="J26" s="28"/>
      <c r="K26" s="28"/>
      <c r="L26" s="16"/>
      <c r="M26" s="29" t="e">
        <f t="shared" si="1"/>
        <v>#DIV/0!</v>
      </c>
      <c r="N26" s="16"/>
    </row>
    <row r="27" spans="1:15" ht="15" x14ac:dyDescent="0.2">
      <c r="A27" s="21" t="s">
        <v>56</v>
      </c>
      <c r="B27" s="45" t="s">
        <v>57</v>
      </c>
      <c r="C27" s="21" t="s">
        <v>16</v>
      </c>
      <c r="D27" s="23">
        <v>23.2</v>
      </c>
      <c r="E27" s="21" t="s">
        <v>17</v>
      </c>
      <c r="F27" s="21">
        <v>70070129</v>
      </c>
      <c r="G27" s="25"/>
      <c r="H27" s="25">
        <f t="shared" si="0"/>
        <v>0</v>
      </c>
      <c r="I27" s="26"/>
      <c r="J27" s="27"/>
      <c r="K27" s="28"/>
      <c r="L27" s="16"/>
      <c r="M27" s="29" t="e">
        <f t="shared" si="1"/>
        <v>#DIV/0!</v>
      </c>
      <c r="N27" s="16"/>
    </row>
    <row r="28" spans="1:15" ht="33" customHeight="1" x14ac:dyDescent="0.2">
      <c r="A28" s="21" t="s">
        <v>58</v>
      </c>
      <c r="B28" s="39" t="s">
        <v>59</v>
      </c>
      <c r="C28" s="21" t="s">
        <v>44</v>
      </c>
      <c r="D28" s="23">
        <v>61.5</v>
      </c>
      <c r="E28" s="21" t="s">
        <v>17</v>
      </c>
      <c r="F28" s="21">
        <v>70070147</v>
      </c>
      <c r="G28" s="25"/>
      <c r="H28" s="25">
        <f t="shared" si="0"/>
        <v>0</v>
      </c>
      <c r="I28" s="26"/>
      <c r="J28" s="27"/>
      <c r="K28" s="28"/>
      <c r="L28" s="16"/>
      <c r="M28" s="29" t="e">
        <f t="shared" si="1"/>
        <v>#DIV/0!</v>
      </c>
      <c r="N28" s="16"/>
    </row>
    <row r="29" spans="1:15" ht="30" customHeight="1" x14ac:dyDescent="0.2">
      <c r="A29" s="21" t="s">
        <v>60</v>
      </c>
      <c r="B29" s="47" t="s">
        <v>61</v>
      </c>
      <c r="C29" s="21" t="s">
        <v>16</v>
      </c>
      <c r="D29" s="23">
        <v>36.32</v>
      </c>
      <c r="E29" s="21" t="s">
        <v>28</v>
      </c>
      <c r="F29" s="21">
        <v>94992</v>
      </c>
      <c r="G29" s="25"/>
      <c r="H29" s="25">
        <f t="shared" si="0"/>
        <v>0</v>
      </c>
      <c r="I29" s="28"/>
      <c r="J29" s="28"/>
      <c r="K29" s="28"/>
      <c r="L29" s="16"/>
      <c r="M29" s="29" t="e">
        <f t="shared" si="1"/>
        <v>#DIV/0!</v>
      </c>
      <c r="N29" s="16"/>
    </row>
    <row r="30" spans="1:15" ht="15" x14ac:dyDescent="0.2">
      <c r="A30" s="21" t="s">
        <v>62</v>
      </c>
      <c r="B30" s="45" t="s">
        <v>63</v>
      </c>
      <c r="C30" s="21" t="s">
        <v>44</v>
      </c>
      <c r="D30" s="23">
        <v>34.97</v>
      </c>
      <c r="E30" s="21" t="s">
        <v>17</v>
      </c>
      <c r="F30" s="21">
        <v>70190145</v>
      </c>
      <c r="G30" s="25"/>
      <c r="H30" s="25">
        <f t="shared" si="0"/>
        <v>0</v>
      </c>
      <c r="I30" s="26"/>
      <c r="J30" s="27"/>
      <c r="K30" s="28"/>
      <c r="L30" s="16"/>
      <c r="M30" s="29" t="e">
        <f t="shared" si="1"/>
        <v>#DIV/0!</v>
      </c>
      <c r="N30" s="16"/>
    </row>
    <row r="31" spans="1:15" ht="14.1" customHeight="1" x14ac:dyDescent="0.2">
      <c r="A31" s="75" t="s">
        <v>64</v>
      </c>
      <c r="B31" s="75"/>
      <c r="C31" s="75"/>
      <c r="D31" s="75"/>
      <c r="E31" s="75"/>
      <c r="F31" s="75"/>
      <c r="G31" s="75"/>
      <c r="H31" s="31">
        <f>SUM(H21:H30)</f>
        <v>0</v>
      </c>
      <c r="I31" s="32"/>
      <c r="J31" s="32"/>
      <c r="K31" s="32"/>
      <c r="L31" s="16"/>
      <c r="M31" s="29"/>
      <c r="N31" s="16"/>
    </row>
    <row r="32" spans="1:15" ht="14.1" customHeight="1" x14ac:dyDescent="0.2">
      <c r="A32" s="17">
        <v>5</v>
      </c>
      <c r="B32" s="40" t="s">
        <v>65</v>
      </c>
      <c r="C32" s="41"/>
      <c r="D32" s="41"/>
      <c r="E32" s="41"/>
      <c r="F32" s="17"/>
      <c r="G32" s="41"/>
      <c r="H32" s="42"/>
      <c r="I32" s="43"/>
      <c r="J32" s="43"/>
      <c r="K32" s="43"/>
      <c r="L32" s="16"/>
      <c r="N32" s="16"/>
    </row>
    <row r="33" spans="1:14" ht="15" x14ac:dyDescent="0.2">
      <c r="A33" s="21" t="s">
        <v>66</v>
      </c>
      <c r="B33" s="39" t="s">
        <v>67</v>
      </c>
      <c r="C33" s="21" t="s">
        <v>53</v>
      </c>
      <c r="D33" s="23">
        <v>16223.35</v>
      </c>
      <c r="E33" s="21" t="s">
        <v>21</v>
      </c>
      <c r="F33" s="21" t="s">
        <v>68</v>
      </c>
      <c r="G33" s="25"/>
      <c r="H33" s="25">
        <f t="shared" ref="H33:H40" si="2">ROUND(G33*D33,2)</f>
        <v>0</v>
      </c>
      <c r="I33" s="28"/>
      <c r="J33" s="28"/>
      <c r="K33" s="28"/>
      <c r="L33" s="16"/>
      <c r="M33" s="29" t="e">
        <f>H33/$H$183</f>
        <v>#DIV/0!</v>
      </c>
      <c r="N33" s="16"/>
    </row>
    <row r="34" spans="1:14" ht="15" x14ac:dyDescent="0.2">
      <c r="A34" s="21" t="s">
        <v>69</v>
      </c>
      <c r="B34" s="39" t="s">
        <v>70</v>
      </c>
      <c r="C34" s="21" t="s">
        <v>16</v>
      </c>
      <c r="D34" s="23">
        <v>227.65</v>
      </c>
      <c r="E34" s="21" t="s">
        <v>28</v>
      </c>
      <c r="F34" s="21">
        <v>100716</v>
      </c>
      <c r="G34" s="25"/>
      <c r="H34" s="25">
        <f t="shared" si="2"/>
        <v>0</v>
      </c>
      <c r="I34" s="28"/>
      <c r="J34" s="28"/>
      <c r="K34" s="28"/>
      <c r="L34" s="16"/>
      <c r="M34" s="29"/>
      <c r="N34" s="16"/>
    </row>
    <row r="35" spans="1:14" ht="15" x14ac:dyDescent="0.2">
      <c r="A35" s="21" t="s">
        <v>71</v>
      </c>
      <c r="B35" s="45" t="s">
        <v>72</v>
      </c>
      <c r="C35" s="21" t="s">
        <v>16</v>
      </c>
      <c r="D35" s="23">
        <v>371.22</v>
      </c>
      <c r="E35" s="21" t="s">
        <v>28</v>
      </c>
      <c r="F35" s="21">
        <v>100727</v>
      </c>
      <c r="G35" s="25"/>
      <c r="H35" s="25">
        <f t="shared" si="2"/>
        <v>0</v>
      </c>
      <c r="I35" s="28"/>
      <c r="J35" s="28"/>
      <c r="K35" s="28"/>
      <c r="L35" s="16"/>
      <c r="M35" s="29" t="e">
        <f t="shared" ref="M35:M40" si="3">H35/$H$183</f>
        <v>#DIV/0!</v>
      </c>
      <c r="N35" s="16"/>
    </row>
    <row r="36" spans="1:14" ht="28.5" x14ac:dyDescent="0.2">
      <c r="A36" s="21" t="s">
        <v>73</v>
      </c>
      <c r="B36" s="39" t="s">
        <v>74</v>
      </c>
      <c r="C36" s="21" t="s">
        <v>16</v>
      </c>
      <c r="D36" s="23">
        <v>742.43</v>
      </c>
      <c r="E36" s="21" t="s">
        <v>28</v>
      </c>
      <c r="F36" s="21">
        <v>100729</v>
      </c>
      <c r="G36" s="25"/>
      <c r="H36" s="25">
        <f t="shared" si="2"/>
        <v>0</v>
      </c>
      <c r="I36" s="28"/>
      <c r="J36" s="28"/>
      <c r="K36" s="28"/>
      <c r="L36" s="16"/>
      <c r="M36" s="29" t="e">
        <f t="shared" si="3"/>
        <v>#DIV/0!</v>
      </c>
      <c r="N36" s="16"/>
    </row>
    <row r="37" spans="1:14" ht="15" x14ac:dyDescent="0.2">
      <c r="A37" s="21" t="s">
        <v>75</v>
      </c>
      <c r="B37" s="45" t="s">
        <v>72</v>
      </c>
      <c r="C37" s="21" t="s">
        <v>16</v>
      </c>
      <c r="D37" s="23">
        <v>329.38</v>
      </c>
      <c r="E37" s="21" t="s">
        <v>28</v>
      </c>
      <c r="F37" s="21">
        <v>100727</v>
      </c>
      <c r="G37" s="25"/>
      <c r="H37" s="25">
        <f t="shared" si="2"/>
        <v>0</v>
      </c>
      <c r="I37" s="28"/>
      <c r="J37" s="28"/>
      <c r="K37" s="28"/>
      <c r="L37" s="16"/>
      <c r="M37" s="29" t="e">
        <f t="shared" si="3"/>
        <v>#DIV/0!</v>
      </c>
      <c r="N37" s="16"/>
    </row>
    <row r="38" spans="1:14" ht="15" x14ac:dyDescent="0.2">
      <c r="A38" s="21" t="s">
        <v>76</v>
      </c>
      <c r="B38" s="45" t="s">
        <v>77</v>
      </c>
      <c r="C38" s="21" t="s">
        <v>16</v>
      </c>
      <c r="D38" s="23">
        <v>71.78</v>
      </c>
      <c r="E38" s="21" t="s">
        <v>21</v>
      </c>
      <c r="F38" s="21" t="s">
        <v>78</v>
      </c>
      <c r="G38" s="25"/>
      <c r="H38" s="25">
        <f t="shared" si="2"/>
        <v>0</v>
      </c>
      <c r="I38" s="28"/>
      <c r="J38" s="28"/>
      <c r="K38" s="28"/>
      <c r="L38" s="16"/>
      <c r="M38" s="29" t="e">
        <f t="shared" si="3"/>
        <v>#DIV/0!</v>
      </c>
      <c r="N38" s="16"/>
    </row>
    <row r="39" spans="1:14" ht="33.75" customHeight="1" x14ac:dyDescent="0.2">
      <c r="A39" s="21" t="s">
        <v>79</v>
      </c>
      <c r="B39" s="39" t="s">
        <v>80</v>
      </c>
      <c r="C39" s="21" t="s">
        <v>16</v>
      </c>
      <c r="D39" s="23">
        <v>658.76</v>
      </c>
      <c r="E39" s="21" t="s">
        <v>81</v>
      </c>
      <c r="F39" s="21">
        <v>3714</v>
      </c>
      <c r="G39" s="25"/>
      <c r="H39" s="25">
        <f t="shared" si="2"/>
        <v>0</v>
      </c>
      <c r="I39" s="28"/>
      <c r="J39" s="28"/>
      <c r="K39" s="28"/>
      <c r="L39" s="16"/>
      <c r="M39" s="29" t="e">
        <f t="shared" si="3"/>
        <v>#DIV/0!</v>
      </c>
      <c r="N39" s="16"/>
    </row>
    <row r="40" spans="1:14" ht="30.75" customHeight="1" x14ac:dyDescent="0.2">
      <c r="A40" s="21" t="s">
        <v>82</v>
      </c>
      <c r="B40" s="39" t="s">
        <v>83</v>
      </c>
      <c r="C40" s="21" t="s">
        <v>20</v>
      </c>
      <c r="D40" s="23">
        <v>5</v>
      </c>
      <c r="E40" s="21" t="s">
        <v>28</v>
      </c>
      <c r="F40" s="21">
        <v>93567</v>
      </c>
      <c r="G40" s="25"/>
      <c r="H40" s="25">
        <f t="shared" si="2"/>
        <v>0</v>
      </c>
      <c r="I40" s="28"/>
      <c r="J40" s="28"/>
      <c r="K40" s="28"/>
      <c r="L40" s="16"/>
      <c r="M40" s="29" t="e">
        <f t="shared" si="3"/>
        <v>#DIV/0!</v>
      </c>
      <c r="N40" s="16"/>
    </row>
    <row r="41" spans="1:14" ht="15.75" x14ac:dyDescent="0.2">
      <c r="A41" s="75" t="s">
        <v>84</v>
      </c>
      <c r="B41" s="75"/>
      <c r="C41" s="75"/>
      <c r="D41" s="75"/>
      <c r="E41" s="75"/>
      <c r="F41" s="75"/>
      <c r="G41" s="75"/>
      <c r="H41" s="31">
        <f>SUM(H33:H40)</f>
        <v>0</v>
      </c>
      <c r="I41" s="32"/>
      <c r="J41" s="32"/>
      <c r="K41" s="32"/>
      <c r="L41" s="16"/>
      <c r="M41" s="29"/>
      <c r="N41" s="16"/>
    </row>
    <row r="42" spans="1:14" ht="14.1" customHeight="1" x14ac:dyDescent="0.2">
      <c r="A42" s="17">
        <v>6</v>
      </c>
      <c r="B42" s="40" t="s">
        <v>85</v>
      </c>
      <c r="C42" s="41"/>
      <c r="D42" s="41"/>
      <c r="E42" s="41"/>
      <c r="F42" s="17"/>
      <c r="G42" s="41"/>
      <c r="H42" s="42"/>
      <c r="I42" s="43"/>
      <c r="J42" s="43"/>
      <c r="K42" s="43"/>
      <c r="L42" s="16"/>
      <c r="M42" s="29"/>
      <c r="N42" s="16"/>
    </row>
    <row r="43" spans="1:14" ht="15" x14ac:dyDescent="0.2">
      <c r="A43" s="17" t="s">
        <v>86</v>
      </c>
      <c r="B43" s="40" t="s">
        <v>87</v>
      </c>
      <c r="C43" s="41"/>
      <c r="D43" s="41"/>
      <c r="E43" s="41"/>
      <c r="F43" s="17"/>
      <c r="G43" s="41"/>
      <c r="H43" s="42"/>
      <c r="I43" s="43"/>
      <c r="J43" s="43"/>
      <c r="K43" s="43"/>
      <c r="L43" s="16"/>
      <c r="M43" s="29"/>
      <c r="N43" s="16"/>
    </row>
    <row r="44" spans="1:14" ht="15" x14ac:dyDescent="0.2">
      <c r="A44" s="21" t="s">
        <v>88</v>
      </c>
      <c r="B44" s="45" t="s">
        <v>89</v>
      </c>
      <c r="C44" s="23" t="s">
        <v>44</v>
      </c>
      <c r="D44" s="23">
        <v>6.34</v>
      </c>
      <c r="E44" s="21" t="s">
        <v>28</v>
      </c>
      <c r="F44" s="21">
        <v>104790</v>
      </c>
      <c r="G44" s="25"/>
      <c r="H44" s="25">
        <f t="shared" ref="H44:H51" si="4">ROUND(G44*D44,2)</f>
        <v>0</v>
      </c>
      <c r="I44" s="28"/>
      <c r="J44" s="28"/>
      <c r="K44" s="28"/>
      <c r="L44" s="16"/>
      <c r="M44" s="29" t="e">
        <f t="shared" ref="M44:M51" si="5">H44/$H$183</f>
        <v>#DIV/0!</v>
      </c>
      <c r="N44" s="16"/>
    </row>
    <row r="45" spans="1:14" ht="42.75" x14ac:dyDescent="0.2">
      <c r="A45" s="21" t="s">
        <v>90</v>
      </c>
      <c r="B45" s="39" t="s">
        <v>91</v>
      </c>
      <c r="C45" s="23" t="s">
        <v>44</v>
      </c>
      <c r="D45" s="23">
        <v>93.24</v>
      </c>
      <c r="E45" s="21" t="s">
        <v>28</v>
      </c>
      <c r="F45" s="21">
        <v>90105</v>
      </c>
      <c r="G45" s="25"/>
      <c r="H45" s="25">
        <f t="shared" si="4"/>
        <v>0</v>
      </c>
      <c r="I45" s="28"/>
      <c r="J45" s="28"/>
      <c r="K45" s="28"/>
      <c r="L45" s="16"/>
      <c r="M45" s="29" t="e">
        <f t="shared" si="5"/>
        <v>#DIV/0!</v>
      </c>
      <c r="N45" s="16"/>
    </row>
    <row r="46" spans="1:14" ht="15" x14ac:dyDescent="0.2">
      <c r="A46" s="21" t="s">
        <v>92</v>
      </c>
      <c r="B46" s="45" t="s">
        <v>93</v>
      </c>
      <c r="C46" s="23" t="s">
        <v>44</v>
      </c>
      <c r="D46" s="23">
        <v>7.77</v>
      </c>
      <c r="E46" s="21" t="s">
        <v>28</v>
      </c>
      <c r="F46" s="21">
        <v>101622</v>
      </c>
      <c r="G46" s="25"/>
      <c r="H46" s="25">
        <f t="shared" si="4"/>
        <v>0</v>
      </c>
      <c r="I46" s="28"/>
      <c r="J46" s="28"/>
      <c r="K46" s="28"/>
      <c r="L46" s="16"/>
      <c r="M46" s="29" t="e">
        <f t="shared" si="5"/>
        <v>#DIV/0!</v>
      </c>
      <c r="N46" s="16"/>
    </row>
    <row r="47" spans="1:14" ht="30.75" customHeight="1" x14ac:dyDescent="0.2">
      <c r="A47" s="21" t="s">
        <v>94</v>
      </c>
      <c r="B47" s="39" t="s">
        <v>95</v>
      </c>
      <c r="C47" s="23" t="s">
        <v>44</v>
      </c>
      <c r="D47" s="23">
        <v>7.77</v>
      </c>
      <c r="E47" s="21" t="s">
        <v>28</v>
      </c>
      <c r="F47" s="21">
        <v>100975</v>
      </c>
      <c r="G47" s="25"/>
      <c r="H47" s="25">
        <f t="shared" si="4"/>
        <v>0</v>
      </c>
      <c r="I47" s="28"/>
      <c r="J47" s="28"/>
      <c r="K47" s="28"/>
      <c r="L47" s="16"/>
      <c r="M47" s="29" t="e">
        <f t="shared" si="5"/>
        <v>#DIV/0!</v>
      </c>
      <c r="N47" s="16"/>
    </row>
    <row r="48" spans="1:14" ht="15" x14ac:dyDescent="0.2">
      <c r="A48" s="21" t="s">
        <v>96</v>
      </c>
      <c r="B48" s="45" t="s">
        <v>97</v>
      </c>
      <c r="C48" s="23" t="s">
        <v>98</v>
      </c>
      <c r="D48" s="23">
        <v>233.1</v>
      </c>
      <c r="E48" s="21" t="s">
        <v>28</v>
      </c>
      <c r="F48" s="21">
        <v>95876</v>
      </c>
      <c r="G48" s="25"/>
      <c r="H48" s="25">
        <f t="shared" si="4"/>
        <v>0</v>
      </c>
      <c r="I48" s="28"/>
      <c r="J48" s="28"/>
      <c r="K48" s="28"/>
      <c r="L48" s="16"/>
      <c r="M48" s="29" t="e">
        <f t="shared" si="5"/>
        <v>#DIV/0!</v>
      </c>
      <c r="N48" s="16"/>
    </row>
    <row r="49" spans="1:14" ht="45" customHeight="1" x14ac:dyDescent="0.2">
      <c r="A49" s="21" t="s">
        <v>99</v>
      </c>
      <c r="B49" s="39" t="s">
        <v>100</v>
      </c>
      <c r="C49" s="23" t="s">
        <v>44</v>
      </c>
      <c r="D49" s="23">
        <v>82.61</v>
      </c>
      <c r="E49" s="21" t="s">
        <v>28</v>
      </c>
      <c r="F49" s="21">
        <v>93378</v>
      </c>
      <c r="G49" s="25"/>
      <c r="H49" s="25">
        <f t="shared" si="4"/>
        <v>0</v>
      </c>
      <c r="I49" s="28"/>
      <c r="J49" s="28"/>
      <c r="K49" s="28"/>
      <c r="L49" s="16"/>
      <c r="M49" s="29" t="e">
        <f t="shared" si="5"/>
        <v>#DIV/0!</v>
      </c>
      <c r="N49" s="16"/>
    </row>
    <row r="50" spans="1:14" ht="33.75" customHeight="1" x14ac:dyDescent="0.2">
      <c r="A50" s="21" t="s">
        <v>101</v>
      </c>
      <c r="B50" s="39" t="s">
        <v>61</v>
      </c>
      <c r="C50" s="23" t="s">
        <v>16</v>
      </c>
      <c r="D50" s="23">
        <v>85.41</v>
      </c>
      <c r="E50" s="21" t="s">
        <v>28</v>
      </c>
      <c r="F50" s="21">
        <v>94992</v>
      </c>
      <c r="G50" s="25"/>
      <c r="H50" s="25">
        <f t="shared" si="4"/>
        <v>0</v>
      </c>
      <c r="I50" s="28"/>
      <c r="J50" s="28"/>
      <c r="K50" s="28"/>
      <c r="L50" s="16"/>
      <c r="M50" s="29" t="e">
        <f t="shared" si="5"/>
        <v>#DIV/0!</v>
      </c>
      <c r="N50" s="16"/>
    </row>
    <row r="51" spans="1:14" ht="15" x14ac:dyDescent="0.2">
      <c r="A51" s="21" t="s">
        <v>102</v>
      </c>
      <c r="B51" s="45" t="s">
        <v>63</v>
      </c>
      <c r="C51" s="21" t="s">
        <v>44</v>
      </c>
      <c r="D51" s="23">
        <v>23.76</v>
      </c>
      <c r="E51" s="21" t="s">
        <v>17</v>
      </c>
      <c r="F51" s="21">
        <v>70190145</v>
      </c>
      <c r="G51" s="25"/>
      <c r="H51" s="25">
        <f t="shared" si="4"/>
        <v>0</v>
      </c>
      <c r="I51" s="26"/>
      <c r="J51" s="27">
        <f>I51/1.28</f>
        <v>0</v>
      </c>
      <c r="K51" s="28"/>
      <c r="L51" s="16"/>
      <c r="M51" s="29" t="e">
        <f t="shared" si="5"/>
        <v>#DIV/0!</v>
      </c>
      <c r="N51" s="16"/>
    </row>
    <row r="52" spans="1:14" ht="14.1" customHeight="1" x14ac:dyDescent="0.2">
      <c r="A52" s="75" t="s">
        <v>103</v>
      </c>
      <c r="B52" s="75"/>
      <c r="C52" s="75"/>
      <c r="D52" s="75"/>
      <c r="E52" s="75"/>
      <c r="F52" s="75"/>
      <c r="G52" s="75"/>
      <c r="H52" s="31">
        <f>SUM(H44:H51)</f>
        <v>0</v>
      </c>
      <c r="I52" s="32"/>
      <c r="J52" s="32"/>
      <c r="K52" s="32"/>
      <c r="L52" s="16"/>
      <c r="M52" s="29"/>
      <c r="N52" s="16"/>
    </row>
    <row r="53" spans="1:14" ht="14.1" customHeight="1" x14ac:dyDescent="0.2">
      <c r="A53" s="17" t="s">
        <v>104</v>
      </c>
      <c r="B53" s="48" t="s">
        <v>105</v>
      </c>
      <c r="C53" s="30"/>
      <c r="D53" s="30"/>
      <c r="E53" s="30"/>
      <c r="F53" s="49"/>
      <c r="G53" s="25"/>
      <c r="H53" s="25"/>
      <c r="I53" s="28"/>
      <c r="J53" s="28"/>
      <c r="K53" s="28"/>
      <c r="L53" s="16"/>
      <c r="M53" s="29"/>
      <c r="N53" s="16"/>
    </row>
    <row r="54" spans="1:14" ht="28.5" x14ac:dyDescent="0.2">
      <c r="A54" s="21" t="s">
        <v>106</v>
      </c>
      <c r="B54" s="39" t="s">
        <v>107</v>
      </c>
      <c r="C54" s="23" t="s">
        <v>7</v>
      </c>
      <c r="D54" s="23">
        <v>1</v>
      </c>
      <c r="E54" s="21" t="s">
        <v>17</v>
      </c>
      <c r="F54" s="21" t="s">
        <v>108</v>
      </c>
      <c r="G54" s="25"/>
      <c r="H54" s="25">
        <f t="shared" ref="H54:H68" si="6">ROUND(G54*D54,2)</f>
        <v>0</v>
      </c>
      <c r="I54" s="28"/>
      <c r="J54" s="28"/>
      <c r="K54" s="28"/>
      <c r="L54" s="16"/>
      <c r="M54" s="29" t="e">
        <f t="shared" ref="M54:M68" si="7">H54/$H$183</f>
        <v>#DIV/0!</v>
      </c>
      <c r="N54" s="16"/>
    </row>
    <row r="55" spans="1:14" ht="36.75" customHeight="1" x14ac:dyDescent="0.2">
      <c r="A55" s="21" t="s">
        <v>109</v>
      </c>
      <c r="B55" s="39" t="s">
        <v>110</v>
      </c>
      <c r="C55" s="23" t="s">
        <v>7</v>
      </c>
      <c r="D55" s="23">
        <v>2</v>
      </c>
      <c r="E55" s="21" t="s">
        <v>17</v>
      </c>
      <c r="F55" s="21" t="s">
        <v>111</v>
      </c>
      <c r="G55" s="25"/>
      <c r="H55" s="25">
        <f t="shared" si="6"/>
        <v>0</v>
      </c>
      <c r="I55" s="28"/>
      <c r="J55" s="28"/>
      <c r="K55" s="28"/>
      <c r="L55" s="16"/>
      <c r="M55" s="29" t="e">
        <f t="shared" si="7"/>
        <v>#DIV/0!</v>
      </c>
      <c r="N55" s="16"/>
    </row>
    <row r="56" spans="1:14" ht="31.5" customHeight="1" x14ac:dyDescent="0.2">
      <c r="A56" s="21" t="s">
        <v>112</v>
      </c>
      <c r="B56" s="39" t="s">
        <v>113</v>
      </c>
      <c r="C56" s="23" t="s">
        <v>7</v>
      </c>
      <c r="D56" s="23">
        <v>1</v>
      </c>
      <c r="E56" s="21" t="s">
        <v>17</v>
      </c>
      <c r="F56" s="21" t="s">
        <v>114</v>
      </c>
      <c r="G56" s="25"/>
      <c r="H56" s="25">
        <f t="shared" si="6"/>
        <v>0</v>
      </c>
      <c r="I56" s="28"/>
      <c r="J56" s="28"/>
      <c r="K56" s="28"/>
      <c r="L56" s="16"/>
      <c r="M56" s="29" t="e">
        <f t="shared" si="7"/>
        <v>#DIV/0!</v>
      </c>
      <c r="N56" s="16"/>
    </row>
    <row r="57" spans="1:14" ht="36.75" customHeight="1" x14ac:dyDescent="0.2">
      <c r="A57" s="21" t="s">
        <v>115</v>
      </c>
      <c r="B57" s="39" t="s">
        <v>116</v>
      </c>
      <c r="C57" s="23" t="s">
        <v>7</v>
      </c>
      <c r="D57" s="23">
        <v>1</v>
      </c>
      <c r="E57" s="21" t="s">
        <v>17</v>
      </c>
      <c r="F57" s="21" t="s">
        <v>117</v>
      </c>
      <c r="G57" s="25"/>
      <c r="H57" s="25">
        <f t="shared" si="6"/>
        <v>0</v>
      </c>
      <c r="I57" s="28"/>
      <c r="J57" s="28"/>
      <c r="K57" s="28"/>
      <c r="L57" s="16"/>
      <c r="M57" s="29" t="e">
        <f t="shared" si="7"/>
        <v>#DIV/0!</v>
      </c>
      <c r="N57" s="16"/>
    </row>
    <row r="58" spans="1:14" ht="15" x14ac:dyDescent="0.2">
      <c r="A58" s="21" t="s">
        <v>118</v>
      </c>
      <c r="B58" s="39" t="s">
        <v>119</v>
      </c>
      <c r="C58" s="23" t="s">
        <v>39</v>
      </c>
      <c r="D58" s="23">
        <v>36</v>
      </c>
      <c r="E58" s="21" t="s">
        <v>21</v>
      </c>
      <c r="F58" s="21" t="s">
        <v>120</v>
      </c>
      <c r="G58" s="25"/>
      <c r="H58" s="25">
        <f t="shared" si="6"/>
        <v>0</v>
      </c>
      <c r="I58" s="28"/>
      <c r="J58" s="28"/>
      <c r="K58" s="28"/>
      <c r="L58" s="16"/>
      <c r="M58" s="29" t="e">
        <f t="shared" si="7"/>
        <v>#DIV/0!</v>
      </c>
      <c r="N58" s="16"/>
    </row>
    <row r="59" spans="1:14" ht="29.25" customHeight="1" x14ac:dyDescent="0.2">
      <c r="A59" s="21" t="s">
        <v>121</v>
      </c>
      <c r="B59" s="39" t="s">
        <v>122</v>
      </c>
      <c r="C59" s="23" t="s">
        <v>7</v>
      </c>
      <c r="D59" s="23">
        <v>1</v>
      </c>
      <c r="E59" s="21" t="s">
        <v>17</v>
      </c>
      <c r="F59" s="21" t="s">
        <v>123</v>
      </c>
      <c r="G59" s="25"/>
      <c r="H59" s="25">
        <f t="shared" si="6"/>
        <v>0</v>
      </c>
      <c r="I59" s="28"/>
      <c r="J59" s="28"/>
      <c r="K59" s="28"/>
      <c r="L59" s="16"/>
      <c r="M59" s="29" t="e">
        <f t="shared" si="7"/>
        <v>#DIV/0!</v>
      </c>
      <c r="N59" s="16"/>
    </row>
    <row r="60" spans="1:14" ht="32.25" customHeight="1" x14ac:dyDescent="0.2">
      <c r="A60" s="21" t="s">
        <v>124</v>
      </c>
      <c r="B60" s="39" t="s">
        <v>125</v>
      </c>
      <c r="C60" s="23" t="s">
        <v>7</v>
      </c>
      <c r="D60" s="23">
        <v>4</v>
      </c>
      <c r="E60" s="21" t="s">
        <v>17</v>
      </c>
      <c r="F60" s="21" t="s">
        <v>126</v>
      </c>
      <c r="G60" s="25"/>
      <c r="H60" s="25">
        <f t="shared" si="6"/>
        <v>0</v>
      </c>
      <c r="I60" s="28"/>
      <c r="J60" s="28"/>
      <c r="K60" s="28"/>
      <c r="L60" s="16"/>
      <c r="M60" s="29" t="e">
        <f t="shared" si="7"/>
        <v>#DIV/0!</v>
      </c>
      <c r="N60" s="16"/>
    </row>
    <row r="61" spans="1:14" ht="28.5" x14ac:dyDescent="0.2">
      <c r="A61" s="21" t="s">
        <v>127</v>
      </c>
      <c r="B61" s="39" t="s">
        <v>128</v>
      </c>
      <c r="C61" s="23" t="s">
        <v>7</v>
      </c>
      <c r="D61" s="23">
        <v>1</v>
      </c>
      <c r="E61" s="21" t="s">
        <v>17</v>
      </c>
      <c r="F61" s="21" t="s">
        <v>129</v>
      </c>
      <c r="G61" s="25"/>
      <c r="H61" s="25">
        <f t="shared" si="6"/>
        <v>0</v>
      </c>
      <c r="I61" s="28"/>
      <c r="J61" s="28"/>
      <c r="K61" s="28"/>
      <c r="L61" s="16"/>
      <c r="M61" s="29" t="e">
        <f t="shared" si="7"/>
        <v>#DIV/0!</v>
      </c>
      <c r="N61" s="16"/>
    </row>
    <row r="62" spans="1:14" ht="28.5" x14ac:dyDescent="0.2">
      <c r="A62" s="21" t="s">
        <v>130</v>
      </c>
      <c r="B62" s="39" t="s">
        <v>131</v>
      </c>
      <c r="C62" s="23" t="s">
        <v>7</v>
      </c>
      <c r="D62" s="23">
        <v>1</v>
      </c>
      <c r="E62" s="21" t="s">
        <v>17</v>
      </c>
      <c r="F62" s="21" t="s">
        <v>132</v>
      </c>
      <c r="G62" s="25"/>
      <c r="H62" s="25">
        <f t="shared" si="6"/>
        <v>0</v>
      </c>
      <c r="I62" s="28"/>
      <c r="J62" s="28"/>
      <c r="K62" s="28"/>
      <c r="L62" s="16"/>
      <c r="M62" s="29" t="e">
        <f t="shared" si="7"/>
        <v>#DIV/0!</v>
      </c>
      <c r="N62" s="16"/>
    </row>
    <row r="63" spans="1:14" ht="28.5" x14ac:dyDescent="0.2">
      <c r="A63" s="21" t="s">
        <v>133</v>
      </c>
      <c r="B63" s="39" t="s">
        <v>134</v>
      </c>
      <c r="C63" s="23" t="s">
        <v>7</v>
      </c>
      <c r="D63" s="23">
        <v>1</v>
      </c>
      <c r="E63" s="21" t="s">
        <v>17</v>
      </c>
      <c r="F63" s="21" t="s">
        <v>135</v>
      </c>
      <c r="G63" s="25"/>
      <c r="H63" s="25">
        <f t="shared" si="6"/>
        <v>0</v>
      </c>
      <c r="I63" s="28"/>
      <c r="J63" s="28"/>
      <c r="K63" s="28"/>
      <c r="L63" s="16"/>
      <c r="M63" s="29" t="e">
        <f t="shared" si="7"/>
        <v>#DIV/0!</v>
      </c>
      <c r="N63" s="16"/>
    </row>
    <row r="64" spans="1:14" ht="28.5" x14ac:dyDescent="0.2">
      <c r="A64" s="21" t="s">
        <v>136</v>
      </c>
      <c r="B64" s="39" t="s">
        <v>137</v>
      </c>
      <c r="C64" s="23" t="s">
        <v>7</v>
      </c>
      <c r="D64" s="23">
        <v>1</v>
      </c>
      <c r="E64" s="21" t="s">
        <v>17</v>
      </c>
      <c r="F64" s="21" t="s">
        <v>138</v>
      </c>
      <c r="G64" s="25"/>
      <c r="H64" s="25">
        <f t="shared" si="6"/>
        <v>0</v>
      </c>
      <c r="I64" s="28"/>
      <c r="J64" s="28"/>
      <c r="K64" s="28"/>
      <c r="L64" s="16"/>
      <c r="M64" s="29" t="e">
        <f t="shared" si="7"/>
        <v>#DIV/0!</v>
      </c>
      <c r="N64" s="16"/>
    </row>
    <row r="65" spans="1:14" ht="28.5" x14ac:dyDescent="0.2">
      <c r="A65" s="21" t="s">
        <v>139</v>
      </c>
      <c r="B65" s="39" t="s">
        <v>140</v>
      </c>
      <c r="C65" s="23" t="s">
        <v>7</v>
      </c>
      <c r="D65" s="23">
        <v>1</v>
      </c>
      <c r="E65" s="21" t="s">
        <v>17</v>
      </c>
      <c r="F65" s="21" t="s">
        <v>141</v>
      </c>
      <c r="G65" s="25"/>
      <c r="H65" s="25">
        <f t="shared" si="6"/>
        <v>0</v>
      </c>
      <c r="I65" s="28"/>
      <c r="J65" s="28"/>
      <c r="K65" s="28"/>
      <c r="L65" s="16"/>
      <c r="M65" s="29" t="e">
        <f t="shared" si="7"/>
        <v>#DIV/0!</v>
      </c>
      <c r="N65" s="16"/>
    </row>
    <row r="66" spans="1:14" ht="28.5" x14ac:dyDescent="0.2">
      <c r="A66" s="21" t="s">
        <v>142</v>
      </c>
      <c r="B66" s="39" t="s">
        <v>143</v>
      </c>
      <c r="C66" s="23" t="s">
        <v>7</v>
      </c>
      <c r="D66" s="23">
        <v>1</v>
      </c>
      <c r="E66" s="21" t="s">
        <v>17</v>
      </c>
      <c r="F66" s="21" t="s">
        <v>144</v>
      </c>
      <c r="G66" s="25"/>
      <c r="H66" s="25">
        <f t="shared" si="6"/>
        <v>0</v>
      </c>
      <c r="I66" s="28"/>
      <c r="J66" s="28"/>
      <c r="K66" s="28"/>
      <c r="L66" s="16"/>
      <c r="M66" s="29" t="e">
        <f t="shared" si="7"/>
        <v>#DIV/0!</v>
      </c>
      <c r="N66" s="16"/>
    </row>
    <row r="67" spans="1:14" ht="28.5" x14ac:dyDescent="0.2">
      <c r="A67" s="21" t="s">
        <v>145</v>
      </c>
      <c r="B67" s="39" t="s">
        <v>146</v>
      </c>
      <c r="C67" s="23" t="s">
        <v>147</v>
      </c>
      <c r="D67" s="23">
        <v>9</v>
      </c>
      <c r="E67" s="21" t="s">
        <v>17</v>
      </c>
      <c r="F67" s="21" t="s">
        <v>148</v>
      </c>
      <c r="G67" s="25"/>
      <c r="H67" s="25">
        <f t="shared" si="6"/>
        <v>0</v>
      </c>
      <c r="I67" s="28"/>
      <c r="J67" s="28"/>
      <c r="K67" s="28"/>
      <c r="L67" s="16"/>
      <c r="M67" s="29" t="e">
        <f t="shared" si="7"/>
        <v>#DIV/0!</v>
      </c>
      <c r="N67" s="16"/>
    </row>
    <row r="68" spans="1:14" ht="15" x14ac:dyDescent="0.2">
      <c r="A68" s="21" t="s">
        <v>149</v>
      </c>
      <c r="B68" s="39" t="s">
        <v>150</v>
      </c>
      <c r="C68" s="23" t="s">
        <v>53</v>
      </c>
      <c r="D68" s="23">
        <v>252.56</v>
      </c>
      <c r="E68" s="21" t="s">
        <v>17</v>
      </c>
      <c r="F68" s="21">
        <v>70140023</v>
      </c>
      <c r="G68" s="25"/>
      <c r="H68" s="25">
        <f t="shared" si="6"/>
        <v>0</v>
      </c>
      <c r="I68" s="26"/>
      <c r="J68" s="27">
        <f>I68/1.28</f>
        <v>0</v>
      </c>
      <c r="K68" s="28"/>
      <c r="L68" s="16"/>
      <c r="M68" s="29" t="e">
        <f t="shared" si="7"/>
        <v>#DIV/0!</v>
      </c>
      <c r="N68" s="16"/>
    </row>
    <row r="69" spans="1:14" ht="15.75" x14ac:dyDescent="0.2">
      <c r="A69" s="75" t="s">
        <v>151</v>
      </c>
      <c r="B69" s="75"/>
      <c r="C69" s="75"/>
      <c r="D69" s="75"/>
      <c r="E69" s="75"/>
      <c r="F69" s="75"/>
      <c r="G69" s="75"/>
      <c r="H69" s="31">
        <f>SUM(H54:H68)</f>
        <v>0</v>
      </c>
      <c r="I69" s="32"/>
      <c r="J69" s="32"/>
      <c r="K69" s="32"/>
      <c r="L69" s="16"/>
      <c r="M69" s="29"/>
      <c r="N69" s="16"/>
    </row>
    <row r="70" spans="1:14" ht="15" x14ac:dyDescent="0.2">
      <c r="A70" s="17" t="s">
        <v>152</v>
      </c>
      <c r="B70" s="40" t="s">
        <v>153</v>
      </c>
      <c r="C70" s="23"/>
      <c r="D70" s="23"/>
      <c r="E70" s="21"/>
      <c r="F70" s="21"/>
      <c r="G70" s="25"/>
      <c r="H70" s="25"/>
      <c r="I70" s="28"/>
      <c r="J70" s="28"/>
      <c r="K70" s="28"/>
      <c r="L70" s="16"/>
      <c r="M70" s="29"/>
      <c r="N70" s="16"/>
    </row>
    <row r="71" spans="1:14" ht="28.5" x14ac:dyDescent="0.2">
      <c r="A71" s="21" t="s">
        <v>154</v>
      </c>
      <c r="B71" s="39" t="s">
        <v>107</v>
      </c>
      <c r="C71" s="23" t="s">
        <v>7</v>
      </c>
      <c r="D71" s="23">
        <v>2</v>
      </c>
      <c r="E71" s="21" t="s">
        <v>17</v>
      </c>
      <c r="F71" s="21" t="s">
        <v>108</v>
      </c>
      <c r="G71" s="25"/>
      <c r="H71" s="25">
        <f t="shared" ref="H71:H84" si="8">ROUND(G71*D71,2)</f>
        <v>0</v>
      </c>
      <c r="I71" s="28"/>
      <c r="J71" s="28"/>
      <c r="K71" s="28"/>
      <c r="L71" s="16"/>
      <c r="M71" s="29" t="e">
        <f t="shared" ref="M71:M83" si="9">H71/$H$183</f>
        <v>#DIV/0!</v>
      </c>
      <c r="N71" s="16"/>
    </row>
    <row r="72" spans="1:14" ht="33" customHeight="1" x14ac:dyDescent="0.2">
      <c r="A72" s="21" t="s">
        <v>155</v>
      </c>
      <c r="B72" s="39" t="s">
        <v>110</v>
      </c>
      <c r="C72" s="23" t="s">
        <v>7</v>
      </c>
      <c r="D72" s="23">
        <v>2</v>
      </c>
      <c r="E72" s="21" t="s">
        <v>17</v>
      </c>
      <c r="F72" s="21" t="s">
        <v>111</v>
      </c>
      <c r="G72" s="25"/>
      <c r="H72" s="25">
        <f t="shared" si="8"/>
        <v>0</v>
      </c>
      <c r="I72" s="28"/>
      <c r="J72" s="28"/>
      <c r="K72" s="28"/>
      <c r="L72" s="16"/>
      <c r="M72" s="29" t="e">
        <f t="shared" si="9"/>
        <v>#DIV/0!</v>
      </c>
      <c r="N72" s="16"/>
    </row>
    <row r="73" spans="1:14" ht="33" customHeight="1" x14ac:dyDescent="0.2">
      <c r="A73" s="21" t="s">
        <v>156</v>
      </c>
      <c r="B73" s="39" t="s">
        <v>113</v>
      </c>
      <c r="C73" s="23" t="s">
        <v>7</v>
      </c>
      <c r="D73" s="23">
        <v>1</v>
      </c>
      <c r="E73" s="21" t="s">
        <v>17</v>
      </c>
      <c r="F73" s="21" t="s">
        <v>114</v>
      </c>
      <c r="G73" s="25"/>
      <c r="H73" s="25">
        <f t="shared" si="8"/>
        <v>0</v>
      </c>
      <c r="I73" s="28"/>
      <c r="J73" s="28"/>
      <c r="K73" s="28"/>
      <c r="L73" s="16"/>
      <c r="M73" s="29" t="e">
        <f t="shared" si="9"/>
        <v>#DIV/0!</v>
      </c>
      <c r="N73" s="16"/>
    </row>
    <row r="74" spans="1:14" ht="28.5" x14ac:dyDescent="0.2">
      <c r="A74" s="21" t="s">
        <v>157</v>
      </c>
      <c r="B74" s="39" t="s">
        <v>137</v>
      </c>
      <c r="C74" s="23" t="s">
        <v>7</v>
      </c>
      <c r="D74" s="23">
        <v>2</v>
      </c>
      <c r="E74" s="21" t="s">
        <v>17</v>
      </c>
      <c r="F74" s="21" t="s">
        <v>138</v>
      </c>
      <c r="G74" s="25"/>
      <c r="H74" s="25">
        <f t="shared" si="8"/>
        <v>0</v>
      </c>
      <c r="I74" s="28"/>
      <c r="J74" s="28"/>
      <c r="K74" s="28"/>
      <c r="L74" s="16"/>
      <c r="M74" s="29" t="e">
        <f t="shared" si="9"/>
        <v>#DIV/0!</v>
      </c>
      <c r="N74" s="16"/>
    </row>
    <row r="75" spans="1:14" ht="28.5" x14ac:dyDescent="0.2">
      <c r="A75" s="21" t="s">
        <v>158</v>
      </c>
      <c r="B75" s="39" t="s">
        <v>159</v>
      </c>
      <c r="C75" s="23" t="s">
        <v>7</v>
      </c>
      <c r="D75" s="23">
        <v>1</v>
      </c>
      <c r="E75" s="21" t="s">
        <v>17</v>
      </c>
      <c r="F75" s="21" t="s">
        <v>160</v>
      </c>
      <c r="G75" s="25"/>
      <c r="H75" s="25">
        <f t="shared" si="8"/>
        <v>0</v>
      </c>
      <c r="I75" s="28"/>
      <c r="J75" s="28"/>
      <c r="K75" s="28"/>
      <c r="L75" s="16"/>
      <c r="M75" s="29" t="e">
        <f t="shared" si="9"/>
        <v>#DIV/0!</v>
      </c>
      <c r="N75" s="16"/>
    </row>
    <row r="76" spans="1:14" ht="28.5" x14ac:dyDescent="0.2">
      <c r="A76" s="21" t="s">
        <v>161</v>
      </c>
      <c r="B76" s="39" t="s">
        <v>128</v>
      </c>
      <c r="C76" s="23" t="s">
        <v>7</v>
      </c>
      <c r="D76" s="23">
        <v>3</v>
      </c>
      <c r="E76" s="21" t="s">
        <v>17</v>
      </c>
      <c r="F76" s="21" t="s">
        <v>129</v>
      </c>
      <c r="G76" s="25"/>
      <c r="H76" s="25">
        <f t="shared" si="8"/>
        <v>0</v>
      </c>
      <c r="I76" s="28"/>
      <c r="J76" s="28"/>
      <c r="K76" s="28"/>
      <c r="L76" s="16"/>
      <c r="M76" s="29" t="e">
        <f t="shared" si="9"/>
        <v>#DIV/0!</v>
      </c>
      <c r="N76" s="16"/>
    </row>
    <row r="77" spans="1:14" ht="14.1" customHeight="1" x14ac:dyDescent="0.2">
      <c r="A77" s="21" t="s">
        <v>162</v>
      </c>
      <c r="B77" s="39" t="s">
        <v>119</v>
      </c>
      <c r="C77" s="23" t="s">
        <v>39</v>
      </c>
      <c r="D77" s="23">
        <v>42</v>
      </c>
      <c r="E77" s="21" t="s">
        <v>21</v>
      </c>
      <c r="F77" s="21" t="s">
        <v>120</v>
      </c>
      <c r="G77" s="25"/>
      <c r="H77" s="25">
        <f t="shared" si="8"/>
        <v>0</v>
      </c>
      <c r="I77" s="28"/>
      <c r="J77" s="28"/>
      <c r="K77" s="28"/>
      <c r="L77" s="16"/>
      <c r="M77" s="29" t="e">
        <f t="shared" si="9"/>
        <v>#DIV/0!</v>
      </c>
      <c r="N77" s="16"/>
    </row>
    <row r="78" spans="1:14" ht="28.5" x14ac:dyDescent="0.2">
      <c r="A78" s="21" t="s">
        <v>163</v>
      </c>
      <c r="B78" s="39" t="s">
        <v>125</v>
      </c>
      <c r="C78" s="23" t="s">
        <v>7</v>
      </c>
      <c r="D78" s="23">
        <v>1</v>
      </c>
      <c r="E78" s="21" t="s">
        <v>17</v>
      </c>
      <c r="F78" s="21" t="s">
        <v>126</v>
      </c>
      <c r="G78" s="25"/>
      <c r="H78" s="25">
        <f t="shared" si="8"/>
        <v>0</v>
      </c>
      <c r="I78" s="28"/>
      <c r="J78" s="28"/>
      <c r="K78" s="28"/>
      <c r="L78" s="16"/>
      <c r="M78" s="29" t="e">
        <f t="shared" si="9"/>
        <v>#DIV/0!</v>
      </c>
      <c r="N78" s="16"/>
    </row>
    <row r="79" spans="1:14" ht="28.5" x14ac:dyDescent="0.2">
      <c r="A79" s="21" t="s">
        <v>164</v>
      </c>
      <c r="B79" s="39" t="s">
        <v>131</v>
      </c>
      <c r="C79" s="23" t="s">
        <v>7</v>
      </c>
      <c r="D79" s="23">
        <v>1</v>
      </c>
      <c r="E79" s="21" t="s">
        <v>17</v>
      </c>
      <c r="F79" s="21" t="s">
        <v>132</v>
      </c>
      <c r="G79" s="25"/>
      <c r="H79" s="25">
        <f t="shared" si="8"/>
        <v>0</v>
      </c>
      <c r="I79" s="28"/>
      <c r="J79" s="28"/>
      <c r="K79" s="28"/>
      <c r="L79" s="16"/>
      <c r="M79" s="29" t="e">
        <f t="shared" si="9"/>
        <v>#DIV/0!</v>
      </c>
      <c r="N79" s="16"/>
    </row>
    <row r="80" spans="1:14" ht="28.5" x14ac:dyDescent="0.2">
      <c r="A80" s="21" t="s">
        <v>165</v>
      </c>
      <c r="B80" s="39" t="s">
        <v>134</v>
      </c>
      <c r="C80" s="23" t="s">
        <v>7</v>
      </c>
      <c r="D80" s="23">
        <v>1</v>
      </c>
      <c r="E80" s="21" t="s">
        <v>17</v>
      </c>
      <c r="F80" s="21" t="s">
        <v>135</v>
      </c>
      <c r="G80" s="25"/>
      <c r="H80" s="25">
        <f t="shared" si="8"/>
        <v>0</v>
      </c>
      <c r="I80" s="28"/>
      <c r="J80" s="28"/>
      <c r="K80" s="28"/>
      <c r="L80" s="16"/>
      <c r="M80" s="29" t="e">
        <f t="shared" si="9"/>
        <v>#DIV/0!</v>
      </c>
      <c r="N80" s="16"/>
    </row>
    <row r="81" spans="1:14" ht="28.5" x14ac:dyDescent="0.2">
      <c r="A81" s="21" t="s">
        <v>166</v>
      </c>
      <c r="B81" s="39" t="s">
        <v>140</v>
      </c>
      <c r="C81" s="23" t="s">
        <v>7</v>
      </c>
      <c r="D81" s="23">
        <v>1</v>
      </c>
      <c r="E81" s="21" t="s">
        <v>17</v>
      </c>
      <c r="F81" s="21" t="s">
        <v>141</v>
      </c>
      <c r="G81" s="25"/>
      <c r="H81" s="25">
        <f t="shared" si="8"/>
        <v>0</v>
      </c>
      <c r="I81" s="28"/>
      <c r="J81" s="28"/>
      <c r="K81" s="28"/>
      <c r="L81" s="16"/>
      <c r="M81" s="29" t="e">
        <f t="shared" si="9"/>
        <v>#DIV/0!</v>
      </c>
      <c r="N81" s="16"/>
    </row>
    <row r="82" spans="1:14" ht="28.5" x14ac:dyDescent="0.2">
      <c r="A82" s="21" t="s">
        <v>167</v>
      </c>
      <c r="B82" s="39" t="s">
        <v>143</v>
      </c>
      <c r="C82" s="23" t="s">
        <v>7</v>
      </c>
      <c r="D82" s="23">
        <v>1</v>
      </c>
      <c r="E82" s="21" t="s">
        <v>17</v>
      </c>
      <c r="F82" s="21" t="s">
        <v>144</v>
      </c>
      <c r="G82" s="25"/>
      <c r="H82" s="25">
        <f t="shared" si="8"/>
        <v>0</v>
      </c>
      <c r="I82" s="28"/>
      <c r="J82" s="28"/>
      <c r="K82" s="28"/>
      <c r="L82" s="16"/>
      <c r="M82" s="29" t="e">
        <f t="shared" si="9"/>
        <v>#DIV/0!</v>
      </c>
      <c r="N82" s="16"/>
    </row>
    <row r="83" spans="1:14" ht="28.5" x14ac:dyDescent="0.2">
      <c r="A83" s="21" t="s">
        <v>168</v>
      </c>
      <c r="B83" s="39" t="s">
        <v>146</v>
      </c>
      <c r="C83" s="23" t="s">
        <v>147</v>
      </c>
      <c r="D83" s="23">
        <v>10</v>
      </c>
      <c r="E83" s="21" t="s">
        <v>17</v>
      </c>
      <c r="F83" s="21" t="s">
        <v>148</v>
      </c>
      <c r="G83" s="25"/>
      <c r="H83" s="25">
        <f t="shared" si="8"/>
        <v>0</v>
      </c>
      <c r="I83" s="28"/>
      <c r="J83" s="28"/>
      <c r="K83" s="28"/>
      <c r="L83" s="16"/>
      <c r="M83" s="29" t="e">
        <f t="shared" si="9"/>
        <v>#DIV/0!</v>
      </c>
      <c r="N83" s="16"/>
    </row>
    <row r="84" spans="1:14" ht="15" x14ac:dyDescent="0.2">
      <c r="A84" s="21" t="s">
        <v>169</v>
      </c>
      <c r="B84" s="45" t="s">
        <v>150</v>
      </c>
      <c r="C84" s="23" t="s">
        <v>53</v>
      </c>
      <c r="D84" s="23">
        <v>305.56</v>
      </c>
      <c r="E84" s="21" t="s">
        <v>17</v>
      </c>
      <c r="F84" s="21">
        <v>70140023</v>
      </c>
      <c r="G84" s="25"/>
      <c r="H84" s="25">
        <f t="shared" si="8"/>
        <v>0</v>
      </c>
      <c r="I84" s="26"/>
      <c r="J84" s="27"/>
      <c r="K84" s="28"/>
      <c r="L84" s="16"/>
      <c r="M84" s="29"/>
      <c r="N84" s="16"/>
    </row>
    <row r="85" spans="1:14" ht="15.75" x14ac:dyDescent="0.2">
      <c r="A85" s="75" t="s">
        <v>170</v>
      </c>
      <c r="B85" s="75"/>
      <c r="C85" s="75"/>
      <c r="D85" s="75"/>
      <c r="E85" s="75"/>
      <c r="F85" s="75"/>
      <c r="G85" s="75"/>
      <c r="H85" s="31">
        <f>SUM(H71:H84)</f>
        <v>0</v>
      </c>
      <c r="I85" s="32"/>
      <c r="J85" s="32"/>
      <c r="K85" s="32"/>
      <c r="L85" s="16"/>
      <c r="M85" s="29"/>
      <c r="N85" s="16"/>
    </row>
    <row r="86" spans="1:14" ht="15" x14ac:dyDescent="0.2">
      <c r="A86" s="17" t="s">
        <v>171</v>
      </c>
      <c r="B86" s="48" t="s">
        <v>172</v>
      </c>
      <c r="C86" s="23"/>
      <c r="D86" s="23"/>
      <c r="E86" s="21"/>
      <c r="F86" s="21"/>
      <c r="G86" s="25"/>
      <c r="H86" s="25"/>
      <c r="I86" s="28"/>
      <c r="J86" s="28"/>
      <c r="K86" s="28"/>
      <c r="L86" s="16"/>
      <c r="N86" s="16"/>
    </row>
    <row r="87" spans="1:14" ht="28.5" x14ac:dyDescent="0.2">
      <c r="A87" s="21" t="s">
        <v>173</v>
      </c>
      <c r="B87" s="39" t="s">
        <v>174</v>
      </c>
      <c r="C87" s="23" t="s">
        <v>7</v>
      </c>
      <c r="D87" s="23">
        <v>1</v>
      </c>
      <c r="E87" s="21" t="s">
        <v>17</v>
      </c>
      <c r="F87" s="21" t="s">
        <v>175</v>
      </c>
      <c r="G87" s="25"/>
      <c r="H87" s="25">
        <f t="shared" ref="H87:H101" si="10">ROUND(G87*D87,2)</f>
        <v>0</v>
      </c>
      <c r="I87" s="28"/>
      <c r="J87" s="28"/>
      <c r="K87" s="28"/>
      <c r="L87" s="16"/>
      <c r="M87" s="29" t="e">
        <f>H87/$H$183</f>
        <v>#DIV/0!</v>
      </c>
      <c r="N87" s="16"/>
    </row>
    <row r="88" spans="1:14" ht="28.5" x14ac:dyDescent="0.2">
      <c r="A88" s="21" t="s">
        <v>176</v>
      </c>
      <c r="B88" s="39" t="s">
        <v>177</v>
      </c>
      <c r="C88" s="23" t="s">
        <v>7</v>
      </c>
      <c r="D88" s="23">
        <v>1</v>
      </c>
      <c r="E88" s="21" t="s">
        <v>17</v>
      </c>
      <c r="F88" s="21" t="s">
        <v>178</v>
      </c>
      <c r="G88" s="25"/>
      <c r="H88" s="25">
        <f t="shared" si="10"/>
        <v>0</v>
      </c>
      <c r="I88" s="28"/>
      <c r="J88" s="28"/>
      <c r="K88" s="28"/>
      <c r="L88" s="16"/>
      <c r="M88" s="29" t="e">
        <f t="shared" ref="M88:M101" si="11">H88/$H$183</f>
        <v>#DIV/0!</v>
      </c>
      <c r="N88" s="16"/>
    </row>
    <row r="89" spans="1:14" ht="28.5" x14ac:dyDescent="0.2">
      <c r="A89" s="21" t="s">
        <v>179</v>
      </c>
      <c r="B89" s="39" t="s">
        <v>180</v>
      </c>
      <c r="C89" s="23" t="s">
        <v>7</v>
      </c>
      <c r="D89" s="23">
        <v>2</v>
      </c>
      <c r="E89" s="21" t="s">
        <v>17</v>
      </c>
      <c r="F89" s="21" t="s">
        <v>181</v>
      </c>
      <c r="G89" s="25"/>
      <c r="H89" s="25">
        <f t="shared" si="10"/>
        <v>0</v>
      </c>
      <c r="I89" s="28"/>
      <c r="J89" s="28"/>
      <c r="K89" s="28"/>
      <c r="L89" s="16"/>
      <c r="M89" s="29" t="e">
        <f t="shared" si="11"/>
        <v>#DIV/0!</v>
      </c>
      <c r="N89" s="16"/>
    </row>
    <row r="90" spans="1:14" ht="28.5" x14ac:dyDescent="0.2">
      <c r="A90" s="21" t="s">
        <v>182</v>
      </c>
      <c r="B90" s="39" t="s">
        <v>183</v>
      </c>
      <c r="C90" s="23" t="s">
        <v>7</v>
      </c>
      <c r="D90" s="23">
        <v>2</v>
      </c>
      <c r="E90" s="21" t="s">
        <v>17</v>
      </c>
      <c r="F90" s="21" t="s">
        <v>184</v>
      </c>
      <c r="G90" s="25"/>
      <c r="H90" s="25">
        <f t="shared" si="10"/>
        <v>0</v>
      </c>
      <c r="I90" s="28"/>
      <c r="J90" s="28"/>
      <c r="K90" s="28"/>
      <c r="L90" s="16"/>
      <c r="M90" s="29" t="e">
        <f t="shared" si="11"/>
        <v>#DIV/0!</v>
      </c>
      <c r="N90" s="16"/>
    </row>
    <row r="91" spans="1:14" ht="28.5" x14ac:dyDescent="0.2">
      <c r="A91" s="21" t="s">
        <v>185</v>
      </c>
      <c r="B91" s="39" t="s">
        <v>186</v>
      </c>
      <c r="C91" s="23" t="s">
        <v>7</v>
      </c>
      <c r="D91" s="23">
        <v>1</v>
      </c>
      <c r="E91" s="21" t="s">
        <v>17</v>
      </c>
      <c r="F91" s="21" t="s">
        <v>187</v>
      </c>
      <c r="G91" s="25"/>
      <c r="H91" s="25">
        <f t="shared" si="10"/>
        <v>0</v>
      </c>
      <c r="I91" s="28"/>
      <c r="J91" s="28"/>
      <c r="K91" s="28"/>
      <c r="L91" s="16"/>
      <c r="M91" s="29" t="e">
        <f t="shared" si="11"/>
        <v>#DIV/0!</v>
      </c>
      <c r="N91" s="16"/>
    </row>
    <row r="92" spans="1:14" ht="28.5" x14ac:dyDescent="0.2">
      <c r="A92" s="21" t="s">
        <v>188</v>
      </c>
      <c r="B92" s="39" t="s">
        <v>189</v>
      </c>
      <c r="C92" s="23" t="s">
        <v>7</v>
      </c>
      <c r="D92" s="23">
        <v>2</v>
      </c>
      <c r="E92" s="21" t="s">
        <v>17</v>
      </c>
      <c r="F92" s="21" t="s">
        <v>190</v>
      </c>
      <c r="G92" s="25"/>
      <c r="H92" s="25">
        <f t="shared" si="10"/>
        <v>0</v>
      </c>
      <c r="I92" s="28"/>
      <c r="J92" s="28"/>
      <c r="K92" s="28"/>
      <c r="L92" s="16"/>
      <c r="M92" s="29" t="e">
        <f t="shared" si="11"/>
        <v>#DIV/0!</v>
      </c>
      <c r="N92" s="16"/>
    </row>
    <row r="93" spans="1:14" ht="28.5" x14ac:dyDescent="0.2">
      <c r="A93" s="21" t="s">
        <v>191</v>
      </c>
      <c r="B93" s="39" t="s">
        <v>192</v>
      </c>
      <c r="C93" s="23" t="s">
        <v>7</v>
      </c>
      <c r="D93" s="23">
        <v>1</v>
      </c>
      <c r="E93" s="21" t="s">
        <v>17</v>
      </c>
      <c r="F93" s="21" t="s">
        <v>193</v>
      </c>
      <c r="G93" s="25"/>
      <c r="H93" s="25">
        <f t="shared" si="10"/>
        <v>0</v>
      </c>
      <c r="I93" s="28"/>
      <c r="J93" s="28"/>
      <c r="K93" s="28"/>
      <c r="L93" s="16"/>
      <c r="M93" s="29" t="e">
        <f t="shared" si="11"/>
        <v>#DIV/0!</v>
      </c>
      <c r="N93" s="16"/>
    </row>
    <row r="94" spans="1:14" ht="28.5" x14ac:dyDescent="0.2">
      <c r="A94" s="21" t="s">
        <v>194</v>
      </c>
      <c r="B94" s="39" t="s">
        <v>195</v>
      </c>
      <c r="C94" s="23" t="s">
        <v>7</v>
      </c>
      <c r="D94" s="23">
        <v>2</v>
      </c>
      <c r="E94" s="21" t="s">
        <v>17</v>
      </c>
      <c r="F94" s="21" t="s">
        <v>181</v>
      </c>
      <c r="G94" s="25"/>
      <c r="H94" s="25">
        <f t="shared" si="10"/>
        <v>0</v>
      </c>
      <c r="I94" s="28"/>
      <c r="J94" s="28"/>
      <c r="K94" s="28"/>
      <c r="L94" s="16"/>
      <c r="M94" s="29" t="e">
        <f t="shared" si="11"/>
        <v>#DIV/0!</v>
      </c>
      <c r="N94" s="16"/>
    </row>
    <row r="95" spans="1:14" ht="28.5" x14ac:dyDescent="0.2">
      <c r="A95" s="21" t="s">
        <v>196</v>
      </c>
      <c r="B95" s="39" t="s">
        <v>197</v>
      </c>
      <c r="C95" s="23" t="s">
        <v>7</v>
      </c>
      <c r="D95" s="23">
        <v>2</v>
      </c>
      <c r="E95" s="21" t="s">
        <v>17</v>
      </c>
      <c r="F95" s="21" t="s">
        <v>198</v>
      </c>
      <c r="G95" s="25"/>
      <c r="H95" s="25">
        <f t="shared" si="10"/>
        <v>0</v>
      </c>
      <c r="I95" s="28"/>
      <c r="J95" s="28"/>
      <c r="K95" s="28"/>
      <c r="L95" s="16"/>
      <c r="M95" s="29" t="e">
        <f t="shared" si="11"/>
        <v>#DIV/0!</v>
      </c>
      <c r="N95" s="16"/>
    </row>
    <row r="96" spans="1:14" ht="15" x14ac:dyDescent="0.2">
      <c r="A96" s="21" t="s">
        <v>199</v>
      </c>
      <c r="B96" s="39" t="s">
        <v>200</v>
      </c>
      <c r="C96" s="23" t="s">
        <v>39</v>
      </c>
      <c r="D96" s="23">
        <v>18</v>
      </c>
      <c r="E96" s="21" t="s">
        <v>21</v>
      </c>
      <c r="F96" s="21" t="s">
        <v>201</v>
      </c>
      <c r="G96" s="25"/>
      <c r="H96" s="25">
        <f t="shared" si="10"/>
        <v>0</v>
      </c>
      <c r="I96" s="28"/>
      <c r="J96" s="28"/>
      <c r="K96" s="28"/>
      <c r="L96" s="16"/>
      <c r="M96" s="29" t="e">
        <f t="shared" si="11"/>
        <v>#DIV/0!</v>
      </c>
      <c r="N96" s="16"/>
    </row>
    <row r="97" spans="1:14" ht="28.5" x14ac:dyDescent="0.2">
      <c r="A97" s="21" t="s">
        <v>202</v>
      </c>
      <c r="B97" s="39" t="s">
        <v>203</v>
      </c>
      <c r="C97" s="23" t="s">
        <v>7</v>
      </c>
      <c r="D97" s="23">
        <v>2</v>
      </c>
      <c r="E97" s="21" t="s">
        <v>17</v>
      </c>
      <c r="F97" s="21" t="s">
        <v>204</v>
      </c>
      <c r="G97" s="25"/>
      <c r="H97" s="25">
        <f t="shared" si="10"/>
        <v>0</v>
      </c>
      <c r="I97" s="28"/>
      <c r="J97" s="28"/>
      <c r="K97" s="28"/>
      <c r="L97" s="16"/>
      <c r="M97" s="29" t="e">
        <f t="shared" si="11"/>
        <v>#DIV/0!</v>
      </c>
      <c r="N97" s="16"/>
    </row>
    <row r="98" spans="1:14" ht="28.5" x14ac:dyDescent="0.2">
      <c r="A98" s="21" t="s">
        <v>205</v>
      </c>
      <c r="B98" s="39" t="s">
        <v>206</v>
      </c>
      <c r="C98" s="23" t="s">
        <v>7</v>
      </c>
      <c r="D98" s="23">
        <v>1</v>
      </c>
      <c r="E98" s="21" t="s">
        <v>17</v>
      </c>
      <c r="F98" s="21" t="s">
        <v>207</v>
      </c>
      <c r="G98" s="25"/>
      <c r="H98" s="25">
        <f t="shared" si="10"/>
        <v>0</v>
      </c>
      <c r="I98" s="28"/>
      <c r="J98" s="28"/>
      <c r="K98" s="28"/>
      <c r="L98" s="16"/>
      <c r="M98" s="29" t="e">
        <f t="shared" si="11"/>
        <v>#DIV/0!</v>
      </c>
      <c r="N98" s="16"/>
    </row>
    <row r="99" spans="1:14" ht="28.5" x14ac:dyDescent="0.2">
      <c r="A99" s="21" t="s">
        <v>208</v>
      </c>
      <c r="B99" s="39" t="s">
        <v>209</v>
      </c>
      <c r="C99" s="23" t="s">
        <v>7</v>
      </c>
      <c r="D99" s="23">
        <v>1</v>
      </c>
      <c r="E99" s="21" t="s">
        <v>17</v>
      </c>
      <c r="F99" s="21" t="s">
        <v>178</v>
      </c>
      <c r="G99" s="25"/>
      <c r="H99" s="25">
        <f t="shared" si="10"/>
        <v>0</v>
      </c>
      <c r="I99" s="28"/>
      <c r="J99" s="28"/>
      <c r="K99" s="28"/>
      <c r="L99" s="16"/>
      <c r="M99" s="29" t="e">
        <f t="shared" si="11"/>
        <v>#DIV/0!</v>
      </c>
      <c r="N99" s="16"/>
    </row>
    <row r="100" spans="1:14" ht="28.5" x14ac:dyDescent="0.2">
      <c r="A100" s="21" t="s">
        <v>210</v>
      </c>
      <c r="B100" s="39" t="s">
        <v>211</v>
      </c>
      <c r="C100" s="23" t="s">
        <v>147</v>
      </c>
      <c r="D100" s="23">
        <v>14</v>
      </c>
      <c r="E100" s="21" t="s">
        <v>17</v>
      </c>
      <c r="F100" s="21" t="s">
        <v>212</v>
      </c>
      <c r="G100" s="25"/>
      <c r="H100" s="25">
        <f t="shared" si="10"/>
        <v>0</v>
      </c>
      <c r="I100" s="28"/>
      <c r="J100" s="28"/>
      <c r="K100" s="28"/>
      <c r="L100" s="16"/>
      <c r="M100" s="29" t="e">
        <f t="shared" si="11"/>
        <v>#DIV/0!</v>
      </c>
      <c r="N100" s="16"/>
    </row>
    <row r="101" spans="1:14" ht="15" x14ac:dyDescent="0.2">
      <c r="A101" s="21" t="s">
        <v>213</v>
      </c>
      <c r="B101" s="45" t="s">
        <v>150</v>
      </c>
      <c r="C101" s="23" t="s">
        <v>53</v>
      </c>
      <c r="D101" s="23">
        <v>1092.7</v>
      </c>
      <c r="E101" s="21" t="s">
        <v>17</v>
      </c>
      <c r="F101" s="21">
        <v>70140023</v>
      </c>
      <c r="G101" s="25"/>
      <c r="H101" s="25">
        <f t="shared" si="10"/>
        <v>0</v>
      </c>
      <c r="I101" s="26"/>
      <c r="J101" s="27"/>
      <c r="K101" s="28"/>
      <c r="L101" s="16"/>
      <c r="M101" s="29" t="e">
        <f t="shared" si="11"/>
        <v>#DIV/0!</v>
      </c>
      <c r="N101" s="16"/>
    </row>
    <row r="102" spans="1:14" ht="15.75" x14ac:dyDescent="0.2">
      <c r="A102" s="75" t="s">
        <v>214</v>
      </c>
      <c r="B102" s="75"/>
      <c r="C102" s="75"/>
      <c r="D102" s="75"/>
      <c r="E102" s="75"/>
      <c r="F102" s="75"/>
      <c r="G102" s="75"/>
      <c r="H102" s="31">
        <f>SUM(H87:H101)</f>
        <v>0</v>
      </c>
      <c r="I102" s="32"/>
      <c r="J102" s="32"/>
      <c r="K102" s="32"/>
      <c r="L102" s="16"/>
      <c r="M102" s="29"/>
      <c r="N102" s="16"/>
    </row>
    <row r="103" spans="1:14" ht="15" x14ac:dyDescent="0.2">
      <c r="A103" s="17" t="s">
        <v>215</v>
      </c>
      <c r="B103" s="40" t="s">
        <v>216</v>
      </c>
      <c r="C103" s="23"/>
      <c r="D103" s="23"/>
      <c r="E103" s="21"/>
      <c r="F103" s="21"/>
      <c r="G103" s="25"/>
      <c r="H103" s="25"/>
      <c r="I103" s="28"/>
      <c r="J103" s="28"/>
      <c r="K103" s="28"/>
      <c r="L103" s="16"/>
      <c r="M103" s="29"/>
      <c r="N103" s="16"/>
    </row>
    <row r="104" spans="1:14" ht="28.5" x14ac:dyDescent="0.2">
      <c r="A104" s="21" t="s">
        <v>217</v>
      </c>
      <c r="B104" s="39" t="s">
        <v>218</v>
      </c>
      <c r="C104" s="23" t="s">
        <v>7</v>
      </c>
      <c r="D104" s="23">
        <v>4</v>
      </c>
      <c r="E104" s="21" t="s">
        <v>17</v>
      </c>
      <c r="F104" s="21" t="s">
        <v>219</v>
      </c>
      <c r="G104" s="25"/>
      <c r="H104" s="25">
        <f t="shared" ref="H104:H136" si="12">ROUND(G104*D104,2)</f>
        <v>0</v>
      </c>
      <c r="I104" s="28"/>
      <c r="J104" s="28"/>
      <c r="K104" s="28"/>
      <c r="L104" s="16"/>
      <c r="M104" s="29" t="e">
        <f t="shared" ref="M104:M136" si="13">H104/$H$183</f>
        <v>#DIV/0!</v>
      </c>
      <c r="N104" s="16"/>
    </row>
    <row r="105" spans="1:14" ht="28.5" x14ac:dyDescent="0.2">
      <c r="A105" s="21" t="s">
        <v>220</v>
      </c>
      <c r="B105" s="39" t="s">
        <v>221</v>
      </c>
      <c r="C105" s="23" t="s">
        <v>7</v>
      </c>
      <c r="D105" s="23">
        <v>1</v>
      </c>
      <c r="E105" s="21" t="s">
        <v>17</v>
      </c>
      <c r="F105" s="21" t="s">
        <v>222</v>
      </c>
      <c r="G105" s="25"/>
      <c r="H105" s="25">
        <f t="shared" si="12"/>
        <v>0</v>
      </c>
      <c r="I105" s="28"/>
      <c r="J105" s="28"/>
      <c r="K105" s="28"/>
      <c r="L105" s="16"/>
      <c r="M105" s="29" t="e">
        <f t="shared" si="13"/>
        <v>#DIV/0!</v>
      </c>
      <c r="N105" s="16"/>
    </row>
    <row r="106" spans="1:14" ht="28.5" x14ac:dyDescent="0.2">
      <c r="A106" s="21" t="s">
        <v>223</v>
      </c>
      <c r="B106" s="39" t="s">
        <v>224</v>
      </c>
      <c r="C106" s="23" t="s">
        <v>7</v>
      </c>
      <c r="D106" s="23">
        <v>2</v>
      </c>
      <c r="E106" s="21" t="s">
        <v>17</v>
      </c>
      <c r="F106" s="21" t="s">
        <v>225</v>
      </c>
      <c r="G106" s="25"/>
      <c r="H106" s="25">
        <f t="shared" si="12"/>
        <v>0</v>
      </c>
      <c r="I106" s="28"/>
      <c r="J106" s="28"/>
      <c r="K106" s="28"/>
      <c r="L106" s="16"/>
      <c r="M106" s="29" t="e">
        <f t="shared" si="13"/>
        <v>#DIV/0!</v>
      </c>
      <c r="N106" s="16"/>
    </row>
    <row r="107" spans="1:14" ht="15" x14ac:dyDescent="0.2">
      <c r="A107" s="21" t="s">
        <v>226</v>
      </c>
      <c r="B107" s="39" t="s">
        <v>227</v>
      </c>
      <c r="C107" s="23" t="s">
        <v>39</v>
      </c>
      <c r="D107" s="23">
        <v>30</v>
      </c>
      <c r="E107" s="21" t="s">
        <v>21</v>
      </c>
      <c r="F107" s="21" t="s">
        <v>228</v>
      </c>
      <c r="G107" s="25"/>
      <c r="H107" s="25">
        <f t="shared" si="12"/>
        <v>0</v>
      </c>
      <c r="I107" s="28"/>
      <c r="J107" s="28"/>
      <c r="K107" s="28"/>
      <c r="L107" s="16"/>
      <c r="M107" s="29" t="e">
        <f t="shared" si="13"/>
        <v>#DIV/0!</v>
      </c>
      <c r="N107" s="16"/>
    </row>
    <row r="108" spans="1:14" ht="28.5" x14ac:dyDescent="0.2">
      <c r="A108" s="21" t="s">
        <v>229</v>
      </c>
      <c r="B108" s="39" t="s">
        <v>230</v>
      </c>
      <c r="C108" s="23" t="s">
        <v>7</v>
      </c>
      <c r="D108" s="23">
        <v>3</v>
      </c>
      <c r="E108" s="21" t="s">
        <v>17</v>
      </c>
      <c r="F108" s="21" t="s">
        <v>231</v>
      </c>
      <c r="G108" s="25"/>
      <c r="H108" s="25">
        <f t="shared" si="12"/>
        <v>0</v>
      </c>
      <c r="I108" s="28"/>
      <c r="J108" s="28"/>
      <c r="K108" s="28"/>
      <c r="L108" s="16"/>
      <c r="M108" s="29" t="e">
        <f t="shared" si="13"/>
        <v>#DIV/0!</v>
      </c>
      <c r="N108" s="16"/>
    </row>
    <row r="109" spans="1:14" ht="28.5" x14ac:dyDescent="0.2">
      <c r="A109" s="21" t="s">
        <v>232</v>
      </c>
      <c r="B109" s="39" t="s">
        <v>233</v>
      </c>
      <c r="C109" s="23" t="s">
        <v>7</v>
      </c>
      <c r="D109" s="23">
        <v>2</v>
      </c>
      <c r="E109" s="21" t="s">
        <v>17</v>
      </c>
      <c r="F109" s="21" t="s">
        <v>234</v>
      </c>
      <c r="G109" s="25"/>
      <c r="H109" s="25">
        <f t="shared" si="12"/>
        <v>0</v>
      </c>
      <c r="I109" s="28"/>
      <c r="J109" s="28"/>
      <c r="K109" s="28"/>
      <c r="L109" s="16"/>
      <c r="M109" s="29" t="e">
        <f t="shared" si="13"/>
        <v>#DIV/0!</v>
      </c>
      <c r="N109" s="16"/>
    </row>
    <row r="110" spans="1:14" ht="28.5" x14ac:dyDescent="0.2">
      <c r="A110" s="21" t="s">
        <v>235</v>
      </c>
      <c r="B110" s="39" t="s">
        <v>236</v>
      </c>
      <c r="C110" s="23" t="s">
        <v>7</v>
      </c>
      <c r="D110" s="23">
        <v>6</v>
      </c>
      <c r="E110" s="21" t="s">
        <v>17</v>
      </c>
      <c r="F110" s="21" t="s">
        <v>237</v>
      </c>
      <c r="G110" s="25"/>
      <c r="H110" s="25">
        <f t="shared" si="12"/>
        <v>0</v>
      </c>
      <c r="I110" s="28"/>
      <c r="J110" s="28"/>
      <c r="K110" s="28"/>
      <c r="L110" s="16"/>
      <c r="M110" s="29" t="e">
        <f t="shared" si="13"/>
        <v>#DIV/0!</v>
      </c>
      <c r="N110" s="16"/>
    </row>
    <row r="111" spans="1:14" ht="28.5" x14ac:dyDescent="0.2">
      <c r="A111" s="21" t="s">
        <v>238</v>
      </c>
      <c r="B111" s="39" t="s">
        <v>239</v>
      </c>
      <c r="C111" s="23" t="s">
        <v>7</v>
      </c>
      <c r="D111" s="23">
        <v>1</v>
      </c>
      <c r="E111" s="21" t="s">
        <v>17</v>
      </c>
      <c r="F111" s="21" t="s">
        <v>240</v>
      </c>
      <c r="G111" s="25"/>
      <c r="H111" s="25">
        <f t="shared" si="12"/>
        <v>0</v>
      </c>
      <c r="I111" s="28"/>
      <c r="J111" s="28"/>
      <c r="K111" s="28"/>
      <c r="L111" s="16"/>
      <c r="M111" s="29" t="e">
        <f t="shared" si="13"/>
        <v>#DIV/0!</v>
      </c>
      <c r="N111" s="16"/>
    </row>
    <row r="112" spans="1:14" ht="28.5" x14ac:dyDescent="0.2">
      <c r="A112" s="21" t="s">
        <v>241</v>
      </c>
      <c r="B112" s="39" t="s">
        <v>242</v>
      </c>
      <c r="C112" s="23" t="s">
        <v>7</v>
      </c>
      <c r="D112" s="23">
        <v>1</v>
      </c>
      <c r="E112" s="21" t="s">
        <v>17</v>
      </c>
      <c r="F112" s="21" t="s">
        <v>243</v>
      </c>
      <c r="G112" s="25"/>
      <c r="H112" s="25">
        <f t="shared" si="12"/>
        <v>0</v>
      </c>
      <c r="I112" s="28"/>
      <c r="J112" s="28"/>
      <c r="K112" s="28"/>
      <c r="L112" s="16"/>
      <c r="M112" s="29" t="e">
        <f t="shared" si="13"/>
        <v>#DIV/0!</v>
      </c>
      <c r="N112" s="16"/>
    </row>
    <row r="113" spans="1:14" ht="28.5" x14ac:dyDescent="0.2">
      <c r="A113" s="21" t="s">
        <v>244</v>
      </c>
      <c r="B113" s="39" t="s">
        <v>245</v>
      </c>
      <c r="C113" s="23" t="s">
        <v>7</v>
      </c>
      <c r="D113" s="23">
        <v>1</v>
      </c>
      <c r="E113" s="21" t="s">
        <v>17</v>
      </c>
      <c r="F113" s="21" t="s">
        <v>246</v>
      </c>
      <c r="G113" s="25"/>
      <c r="H113" s="25">
        <f t="shared" si="12"/>
        <v>0</v>
      </c>
      <c r="I113" s="28"/>
      <c r="J113" s="28"/>
      <c r="K113" s="28"/>
      <c r="L113" s="16"/>
      <c r="M113" s="29" t="e">
        <f t="shared" si="13"/>
        <v>#DIV/0!</v>
      </c>
      <c r="N113" s="16"/>
    </row>
    <row r="114" spans="1:14" ht="28.5" x14ac:dyDescent="0.2">
      <c r="A114" s="21" t="s">
        <v>247</v>
      </c>
      <c r="B114" s="39" t="s">
        <v>248</v>
      </c>
      <c r="C114" s="23" t="s">
        <v>7</v>
      </c>
      <c r="D114" s="23">
        <v>2</v>
      </c>
      <c r="E114" s="21" t="s">
        <v>17</v>
      </c>
      <c r="F114" s="21" t="s">
        <v>249</v>
      </c>
      <c r="G114" s="25"/>
      <c r="H114" s="25">
        <f t="shared" si="12"/>
        <v>0</v>
      </c>
      <c r="I114" s="28"/>
      <c r="J114" s="28"/>
      <c r="K114" s="28"/>
      <c r="L114" s="16"/>
      <c r="M114" s="29" t="e">
        <f t="shared" si="13"/>
        <v>#DIV/0!</v>
      </c>
      <c r="N114" s="16"/>
    </row>
    <row r="115" spans="1:14" ht="28.5" x14ac:dyDescent="0.2">
      <c r="A115" s="21" t="s">
        <v>250</v>
      </c>
      <c r="B115" s="39" t="s">
        <v>251</v>
      </c>
      <c r="C115" s="23" t="s">
        <v>7</v>
      </c>
      <c r="D115" s="23">
        <v>1</v>
      </c>
      <c r="E115" s="21" t="s">
        <v>17</v>
      </c>
      <c r="F115" s="21" t="s">
        <v>252</v>
      </c>
      <c r="G115" s="25"/>
      <c r="H115" s="25">
        <f t="shared" si="12"/>
        <v>0</v>
      </c>
      <c r="I115" s="28"/>
      <c r="J115" s="28"/>
      <c r="K115" s="28"/>
      <c r="L115" s="16"/>
      <c r="M115" s="29" t="e">
        <f t="shared" si="13"/>
        <v>#DIV/0!</v>
      </c>
      <c r="N115" s="16"/>
    </row>
    <row r="116" spans="1:14" ht="28.5" x14ac:dyDescent="0.2">
      <c r="A116" s="21" t="s">
        <v>253</v>
      </c>
      <c r="B116" s="39" t="s">
        <v>254</v>
      </c>
      <c r="C116" s="23" t="s">
        <v>7</v>
      </c>
      <c r="D116" s="23">
        <v>2</v>
      </c>
      <c r="E116" s="21" t="s">
        <v>17</v>
      </c>
      <c r="F116" s="21" t="s">
        <v>255</v>
      </c>
      <c r="G116" s="25"/>
      <c r="H116" s="25">
        <f t="shared" si="12"/>
        <v>0</v>
      </c>
      <c r="I116" s="28"/>
      <c r="J116" s="28"/>
      <c r="K116" s="28"/>
      <c r="L116" s="16"/>
      <c r="M116" s="29" t="e">
        <f t="shared" si="13"/>
        <v>#DIV/0!</v>
      </c>
      <c r="N116" s="16"/>
    </row>
    <row r="117" spans="1:14" ht="15" x14ac:dyDescent="0.2">
      <c r="A117" s="21" t="s">
        <v>256</v>
      </c>
      <c r="B117" s="45" t="s">
        <v>257</v>
      </c>
      <c r="C117" s="23" t="s">
        <v>7</v>
      </c>
      <c r="D117" s="23">
        <v>2</v>
      </c>
      <c r="E117" s="21" t="s">
        <v>17</v>
      </c>
      <c r="F117" s="21" t="s">
        <v>258</v>
      </c>
      <c r="G117" s="25"/>
      <c r="H117" s="25">
        <f t="shared" si="12"/>
        <v>0</v>
      </c>
      <c r="I117" s="28"/>
      <c r="J117" s="28"/>
      <c r="K117" s="28"/>
      <c r="L117" s="16"/>
      <c r="M117" s="29" t="e">
        <f t="shared" si="13"/>
        <v>#DIV/0!</v>
      </c>
      <c r="N117" s="16"/>
    </row>
    <row r="118" spans="1:14" ht="28.5" x14ac:dyDescent="0.2">
      <c r="A118" s="21" t="s">
        <v>259</v>
      </c>
      <c r="B118" s="39" t="s">
        <v>260</v>
      </c>
      <c r="C118" s="23" t="s">
        <v>7</v>
      </c>
      <c r="D118" s="23">
        <v>1</v>
      </c>
      <c r="E118" s="21" t="s">
        <v>17</v>
      </c>
      <c r="F118" s="21" t="s">
        <v>249</v>
      </c>
      <c r="G118" s="25"/>
      <c r="H118" s="25">
        <f t="shared" si="12"/>
        <v>0</v>
      </c>
      <c r="I118" s="28"/>
      <c r="J118" s="28"/>
      <c r="K118" s="28"/>
      <c r="L118" s="16"/>
      <c r="M118" s="29" t="e">
        <f t="shared" si="13"/>
        <v>#DIV/0!</v>
      </c>
      <c r="N118" s="16"/>
    </row>
    <row r="119" spans="1:14" ht="28.5" x14ac:dyDescent="0.2">
      <c r="A119" s="21" t="s">
        <v>261</v>
      </c>
      <c r="B119" s="39" t="s">
        <v>262</v>
      </c>
      <c r="C119" s="23" t="s">
        <v>7</v>
      </c>
      <c r="D119" s="23">
        <v>1</v>
      </c>
      <c r="E119" s="21" t="s">
        <v>17</v>
      </c>
      <c r="F119" s="21" t="s">
        <v>263</v>
      </c>
      <c r="G119" s="25"/>
      <c r="H119" s="25">
        <f t="shared" si="12"/>
        <v>0</v>
      </c>
      <c r="I119" s="28"/>
      <c r="J119" s="28"/>
      <c r="K119" s="28"/>
      <c r="L119" s="16"/>
      <c r="M119" s="29" t="e">
        <f t="shared" si="13"/>
        <v>#DIV/0!</v>
      </c>
      <c r="N119" s="16"/>
    </row>
    <row r="120" spans="1:14" ht="28.5" x14ac:dyDescent="0.2">
      <c r="A120" s="21" t="s">
        <v>264</v>
      </c>
      <c r="B120" s="39" t="s">
        <v>265</v>
      </c>
      <c r="C120" s="23" t="s">
        <v>7</v>
      </c>
      <c r="D120" s="23">
        <v>2</v>
      </c>
      <c r="E120" s="21" t="s">
        <v>17</v>
      </c>
      <c r="F120" s="21" t="s">
        <v>266</v>
      </c>
      <c r="G120" s="25"/>
      <c r="H120" s="25">
        <f t="shared" si="12"/>
        <v>0</v>
      </c>
      <c r="I120" s="28"/>
      <c r="J120" s="28"/>
      <c r="K120" s="28"/>
      <c r="L120" s="16"/>
      <c r="M120" s="29" t="e">
        <f t="shared" si="13"/>
        <v>#DIV/0!</v>
      </c>
      <c r="N120" s="16"/>
    </row>
    <row r="121" spans="1:14" ht="28.5" x14ac:dyDescent="0.2">
      <c r="A121" s="21" t="s">
        <v>267</v>
      </c>
      <c r="B121" s="39" t="s">
        <v>268</v>
      </c>
      <c r="C121" s="23" t="s">
        <v>7</v>
      </c>
      <c r="D121" s="23">
        <v>2</v>
      </c>
      <c r="E121" s="21" t="s">
        <v>17</v>
      </c>
      <c r="F121" s="21" t="s">
        <v>269</v>
      </c>
      <c r="G121" s="25"/>
      <c r="H121" s="25">
        <f t="shared" si="12"/>
        <v>0</v>
      </c>
      <c r="I121" s="28"/>
      <c r="J121" s="28"/>
      <c r="K121" s="28"/>
      <c r="L121" s="16"/>
      <c r="M121" s="29" t="e">
        <f t="shared" si="13"/>
        <v>#DIV/0!</v>
      </c>
      <c r="N121" s="16"/>
    </row>
    <row r="122" spans="1:14" ht="28.5" x14ac:dyDescent="0.2">
      <c r="A122" s="21" t="s">
        <v>270</v>
      </c>
      <c r="B122" s="39" t="s">
        <v>271</v>
      </c>
      <c r="C122" s="23" t="s">
        <v>7</v>
      </c>
      <c r="D122" s="23">
        <v>2</v>
      </c>
      <c r="E122" s="21" t="s">
        <v>17</v>
      </c>
      <c r="F122" s="21" t="s">
        <v>272</v>
      </c>
      <c r="G122" s="25"/>
      <c r="H122" s="25">
        <f t="shared" si="12"/>
        <v>0</v>
      </c>
      <c r="I122" s="28"/>
      <c r="J122" s="28"/>
      <c r="K122" s="28"/>
      <c r="L122" s="16"/>
      <c r="M122" s="29" t="e">
        <f t="shared" si="13"/>
        <v>#DIV/0!</v>
      </c>
      <c r="N122" s="16"/>
    </row>
    <row r="123" spans="1:14" ht="28.5" x14ac:dyDescent="0.2">
      <c r="A123" s="21" t="s">
        <v>273</v>
      </c>
      <c r="B123" s="39" t="s">
        <v>274</v>
      </c>
      <c r="C123" s="23" t="s">
        <v>7</v>
      </c>
      <c r="D123" s="23">
        <v>2</v>
      </c>
      <c r="E123" s="21" t="s">
        <v>17</v>
      </c>
      <c r="F123" s="21" t="s">
        <v>275</v>
      </c>
      <c r="G123" s="25"/>
      <c r="H123" s="25">
        <f t="shared" si="12"/>
        <v>0</v>
      </c>
      <c r="I123" s="28"/>
      <c r="J123" s="28"/>
      <c r="K123" s="28"/>
      <c r="L123" s="16"/>
      <c r="M123" s="29" t="e">
        <f t="shared" si="13"/>
        <v>#DIV/0!</v>
      </c>
      <c r="N123" s="16"/>
    </row>
    <row r="124" spans="1:14" ht="15" x14ac:dyDescent="0.2">
      <c r="A124" s="21" t="s">
        <v>276</v>
      </c>
      <c r="B124" s="39" t="s">
        <v>277</v>
      </c>
      <c r="C124" s="23" t="s">
        <v>7</v>
      </c>
      <c r="D124" s="23">
        <v>2</v>
      </c>
      <c r="E124" s="21" t="s">
        <v>278</v>
      </c>
      <c r="F124" s="21" t="s">
        <v>279</v>
      </c>
      <c r="G124" s="25"/>
      <c r="H124" s="25">
        <f t="shared" si="12"/>
        <v>0</v>
      </c>
      <c r="I124" s="28"/>
      <c r="J124" s="28"/>
      <c r="K124" s="28"/>
      <c r="L124" s="16"/>
      <c r="M124" s="29" t="e">
        <f t="shared" si="13"/>
        <v>#DIV/0!</v>
      </c>
      <c r="N124" s="16"/>
    </row>
    <row r="125" spans="1:14" ht="28.5" x14ac:dyDescent="0.2">
      <c r="A125" s="21" t="s">
        <v>280</v>
      </c>
      <c r="B125" s="39" t="s">
        <v>281</v>
      </c>
      <c r="C125" s="23" t="s">
        <v>7</v>
      </c>
      <c r="D125" s="23">
        <v>2</v>
      </c>
      <c r="E125" s="21" t="s">
        <v>17</v>
      </c>
      <c r="F125" s="21" t="s">
        <v>282</v>
      </c>
      <c r="G125" s="25"/>
      <c r="H125" s="25">
        <f t="shared" si="12"/>
        <v>0</v>
      </c>
      <c r="I125" s="28"/>
      <c r="J125" s="28"/>
      <c r="K125" s="28"/>
      <c r="L125" s="16"/>
      <c r="M125" s="29" t="e">
        <f t="shared" si="13"/>
        <v>#DIV/0!</v>
      </c>
      <c r="N125" s="16"/>
    </row>
    <row r="126" spans="1:14" ht="28.5" x14ac:dyDescent="0.2">
      <c r="A126" s="21" t="s">
        <v>283</v>
      </c>
      <c r="B126" s="39" t="s">
        <v>284</v>
      </c>
      <c r="C126" s="23" t="s">
        <v>7</v>
      </c>
      <c r="D126" s="23">
        <v>1</v>
      </c>
      <c r="E126" s="21" t="s">
        <v>17</v>
      </c>
      <c r="F126" s="21" t="s">
        <v>285</v>
      </c>
      <c r="G126" s="25"/>
      <c r="H126" s="25">
        <f t="shared" si="12"/>
        <v>0</v>
      </c>
      <c r="I126" s="28"/>
      <c r="J126" s="28"/>
      <c r="K126" s="28"/>
      <c r="L126" s="16"/>
      <c r="M126" s="29" t="e">
        <f t="shared" si="13"/>
        <v>#DIV/0!</v>
      </c>
      <c r="N126" s="16"/>
    </row>
    <row r="127" spans="1:14" ht="28.5" x14ac:dyDescent="0.2">
      <c r="A127" s="21" t="s">
        <v>286</v>
      </c>
      <c r="B127" s="39" t="s">
        <v>287</v>
      </c>
      <c r="C127" s="23" t="s">
        <v>7</v>
      </c>
      <c r="D127" s="23">
        <v>1</v>
      </c>
      <c r="E127" s="21" t="s">
        <v>17</v>
      </c>
      <c r="F127" s="21" t="s">
        <v>288</v>
      </c>
      <c r="G127" s="25"/>
      <c r="H127" s="25">
        <f t="shared" si="12"/>
        <v>0</v>
      </c>
      <c r="I127" s="28"/>
      <c r="J127" s="28"/>
      <c r="K127" s="28"/>
      <c r="L127" s="16"/>
      <c r="M127" s="29" t="e">
        <f t="shared" si="13"/>
        <v>#DIV/0!</v>
      </c>
      <c r="N127" s="16"/>
    </row>
    <row r="128" spans="1:14" ht="15" x14ac:dyDescent="0.2">
      <c r="A128" s="21" t="s">
        <v>289</v>
      </c>
      <c r="B128" s="39" t="s">
        <v>290</v>
      </c>
      <c r="C128" s="23" t="s">
        <v>7</v>
      </c>
      <c r="D128" s="23">
        <v>1</v>
      </c>
      <c r="E128" s="21" t="s">
        <v>21</v>
      </c>
      <c r="F128" s="21" t="s">
        <v>291</v>
      </c>
      <c r="G128" s="25"/>
      <c r="H128" s="25">
        <f t="shared" si="12"/>
        <v>0</v>
      </c>
      <c r="I128" s="28"/>
      <c r="J128" s="28"/>
      <c r="K128" s="28"/>
      <c r="L128" s="16"/>
      <c r="M128" s="29" t="e">
        <f t="shared" si="13"/>
        <v>#DIV/0!</v>
      </c>
      <c r="N128" s="16"/>
    </row>
    <row r="129" spans="1:14" ht="28.5" x14ac:dyDescent="0.2">
      <c r="A129" s="21" t="s">
        <v>292</v>
      </c>
      <c r="B129" s="39" t="s">
        <v>146</v>
      </c>
      <c r="C129" s="23" t="s">
        <v>147</v>
      </c>
      <c r="D129" s="23">
        <v>2</v>
      </c>
      <c r="E129" s="21" t="s">
        <v>17</v>
      </c>
      <c r="F129" s="21" t="s">
        <v>148</v>
      </c>
      <c r="G129" s="25"/>
      <c r="H129" s="25">
        <f t="shared" si="12"/>
        <v>0</v>
      </c>
      <c r="I129" s="28"/>
      <c r="J129" s="28"/>
      <c r="K129" s="28"/>
      <c r="L129" s="16"/>
      <c r="M129" s="29" t="e">
        <f t="shared" si="13"/>
        <v>#DIV/0!</v>
      </c>
      <c r="N129" s="16"/>
    </row>
    <row r="130" spans="1:14" ht="28.5" x14ac:dyDescent="0.2">
      <c r="A130" s="21" t="s">
        <v>293</v>
      </c>
      <c r="B130" s="39" t="s">
        <v>294</v>
      </c>
      <c r="C130" s="23" t="s">
        <v>147</v>
      </c>
      <c r="D130" s="23">
        <v>2</v>
      </c>
      <c r="E130" s="21" t="s">
        <v>17</v>
      </c>
      <c r="F130" s="21" t="s">
        <v>295</v>
      </c>
      <c r="G130" s="25"/>
      <c r="H130" s="25">
        <f t="shared" si="12"/>
        <v>0</v>
      </c>
      <c r="I130" s="32"/>
      <c r="J130" s="32"/>
      <c r="K130" s="32"/>
      <c r="L130" s="16"/>
      <c r="M130" s="29" t="e">
        <f t="shared" si="13"/>
        <v>#DIV/0!</v>
      </c>
      <c r="N130" s="16"/>
    </row>
    <row r="131" spans="1:14" ht="28.5" x14ac:dyDescent="0.2">
      <c r="A131" s="21" t="s">
        <v>296</v>
      </c>
      <c r="B131" s="39" t="s">
        <v>297</v>
      </c>
      <c r="C131" s="23" t="s">
        <v>147</v>
      </c>
      <c r="D131" s="23">
        <v>27</v>
      </c>
      <c r="E131" s="21" t="s">
        <v>17</v>
      </c>
      <c r="F131" s="21" t="s">
        <v>298</v>
      </c>
      <c r="G131" s="25"/>
      <c r="H131" s="25">
        <f t="shared" si="12"/>
        <v>0</v>
      </c>
      <c r="I131" s="28"/>
      <c r="J131" s="28"/>
      <c r="K131" s="28"/>
      <c r="L131" s="16"/>
      <c r="M131" s="29" t="e">
        <f t="shared" si="13"/>
        <v>#DIV/0!</v>
      </c>
      <c r="N131" s="16"/>
    </row>
    <row r="132" spans="1:14" ht="28.5" x14ac:dyDescent="0.2">
      <c r="A132" s="21" t="s">
        <v>299</v>
      </c>
      <c r="B132" s="39" t="s">
        <v>300</v>
      </c>
      <c r="C132" s="23" t="s">
        <v>147</v>
      </c>
      <c r="D132" s="23">
        <v>2</v>
      </c>
      <c r="E132" s="21" t="s">
        <v>17</v>
      </c>
      <c r="F132" s="21" t="s">
        <v>301</v>
      </c>
      <c r="G132" s="25"/>
      <c r="H132" s="25">
        <f t="shared" si="12"/>
        <v>0</v>
      </c>
      <c r="I132" s="28"/>
      <c r="J132" s="28"/>
      <c r="K132" s="28"/>
      <c r="L132" s="16"/>
      <c r="M132" s="29" t="e">
        <f t="shared" si="13"/>
        <v>#DIV/0!</v>
      </c>
      <c r="N132" s="16"/>
    </row>
    <row r="133" spans="1:14" ht="15" x14ac:dyDescent="0.2">
      <c r="A133" s="21" t="s">
        <v>302</v>
      </c>
      <c r="B133" s="39" t="s">
        <v>150</v>
      </c>
      <c r="C133" s="23" t="s">
        <v>53</v>
      </c>
      <c r="D133" s="23">
        <v>1778.94</v>
      </c>
      <c r="E133" s="21" t="s">
        <v>17</v>
      </c>
      <c r="F133" s="21">
        <v>70140023</v>
      </c>
      <c r="G133" s="25"/>
      <c r="H133" s="25">
        <f t="shared" si="12"/>
        <v>0</v>
      </c>
      <c r="I133" s="26"/>
      <c r="J133" s="27">
        <f>I133/1.28</f>
        <v>0</v>
      </c>
      <c r="K133" s="28"/>
      <c r="L133" s="16"/>
      <c r="M133" s="29" t="e">
        <f t="shared" si="13"/>
        <v>#DIV/0!</v>
      </c>
      <c r="N133" s="16"/>
    </row>
    <row r="134" spans="1:14" ht="15" x14ac:dyDescent="0.2">
      <c r="A134" s="21" t="s">
        <v>303</v>
      </c>
      <c r="B134" s="39" t="s">
        <v>304</v>
      </c>
      <c r="C134" s="23" t="s">
        <v>7</v>
      </c>
      <c r="D134" s="23">
        <v>2</v>
      </c>
      <c r="E134" s="21" t="s">
        <v>17</v>
      </c>
      <c r="F134" s="21">
        <v>70140045</v>
      </c>
      <c r="G134" s="25"/>
      <c r="H134" s="25">
        <f t="shared" si="12"/>
        <v>0</v>
      </c>
      <c r="I134" s="26"/>
      <c r="J134" s="27">
        <f>I134/1.28</f>
        <v>0</v>
      </c>
      <c r="K134" s="28"/>
      <c r="L134" s="16"/>
      <c r="M134" s="29" t="e">
        <f t="shared" si="13"/>
        <v>#DIV/0!</v>
      </c>
      <c r="N134" s="16"/>
    </row>
    <row r="135" spans="1:14" ht="15" x14ac:dyDescent="0.2">
      <c r="A135" s="21" t="s">
        <v>305</v>
      </c>
      <c r="B135" s="39" t="s">
        <v>306</v>
      </c>
      <c r="C135" s="23" t="s">
        <v>7</v>
      </c>
      <c r="D135" s="23">
        <v>2</v>
      </c>
      <c r="E135" s="21" t="s">
        <v>17</v>
      </c>
      <c r="F135" s="21">
        <v>70140072</v>
      </c>
      <c r="G135" s="25"/>
      <c r="H135" s="25">
        <f t="shared" si="12"/>
        <v>0</v>
      </c>
      <c r="I135" s="26"/>
      <c r="J135" s="27">
        <f>I135/1.28</f>
        <v>0</v>
      </c>
      <c r="K135" s="28"/>
      <c r="L135" s="16"/>
      <c r="M135" s="29" t="e">
        <f t="shared" si="13"/>
        <v>#DIV/0!</v>
      </c>
      <c r="N135" s="16"/>
    </row>
    <row r="136" spans="1:14" ht="15" x14ac:dyDescent="0.2">
      <c r="A136" s="21" t="s">
        <v>307</v>
      </c>
      <c r="B136" s="39" t="s">
        <v>308</v>
      </c>
      <c r="C136" s="23" t="s">
        <v>7</v>
      </c>
      <c r="D136" s="23">
        <v>2</v>
      </c>
      <c r="E136" s="21" t="s">
        <v>17</v>
      </c>
      <c r="F136" s="21">
        <v>70140152</v>
      </c>
      <c r="G136" s="25"/>
      <c r="H136" s="25">
        <f t="shared" si="12"/>
        <v>0</v>
      </c>
      <c r="I136" s="26"/>
      <c r="J136" s="27">
        <f>I136/1.28</f>
        <v>0</v>
      </c>
      <c r="K136" s="28"/>
      <c r="L136" s="16"/>
      <c r="M136" s="29" t="e">
        <f t="shared" si="13"/>
        <v>#DIV/0!</v>
      </c>
      <c r="N136" s="16"/>
    </row>
    <row r="137" spans="1:14" ht="14.1" customHeight="1" x14ac:dyDescent="0.2">
      <c r="A137" s="75" t="s">
        <v>309</v>
      </c>
      <c r="B137" s="75"/>
      <c r="C137" s="75"/>
      <c r="D137" s="75"/>
      <c r="E137" s="75"/>
      <c r="F137" s="75"/>
      <c r="G137" s="75"/>
      <c r="H137" s="31">
        <f>SUM(H104:H136)</f>
        <v>0</v>
      </c>
      <c r="I137" s="32"/>
      <c r="J137" s="32"/>
      <c r="K137" s="32"/>
      <c r="L137" s="16"/>
      <c r="M137" s="29"/>
      <c r="N137" s="16"/>
    </row>
    <row r="138" spans="1:14" ht="14.1" customHeight="1" x14ac:dyDescent="0.2">
      <c r="A138" s="17" t="s">
        <v>310</v>
      </c>
      <c r="B138" s="40" t="s">
        <v>311</v>
      </c>
      <c r="C138" s="23"/>
      <c r="D138" s="23"/>
      <c r="E138" s="21"/>
      <c r="F138" s="21"/>
      <c r="G138" s="25"/>
      <c r="H138" s="25"/>
      <c r="I138" s="32"/>
      <c r="J138" s="32"/>
      <c r="K138" s="32"/>
      <c r="L138" s="16"/>
      <c r="M138" s="29"/>
      <c r="N138" s="16"/>
    </row>
    <row r="139" spans="1:14" ht="28.5" x14ac:dyDescent="0.2">
      <c r="A139" s="21" t="s">
        <v>312</v>
      </c>
      <c r="B139" s="39" t="s">
        <v>251</v>
      </c>
      <c r="C139" s="23" t="s">
        <v>7</v>
      </c>
      <c r="D139" s="23">
        <v>4</v>
      </c>
      <c r="E139" s="21" t="s">
        <v>17</v>
      </c>
      <c r="F139" s="21" t="s">
        <v>252</v>
      </c>
      <c r="G139" s="25"/>
      <c r="H139" s="25">
        <f t="shared" ref="H139:H148" si="14">ROUND(G139*D139,2)</f>
        <v>0</v>
      </c>
      <c r="I139" s="32"/>
      <c r="J139" s="32"/>
      <c r="K139" s="32"/>
      <c r="L139" s="16"/>
      <c r="M139" s="29" t="e">
        <f>H139/$H$183</f>
        <v>#DIV/0!</v>
      </c>
      <c r="N139" s="16"/>
    </row>
    <row r="140" spans="1:14" ht="28.5" x14ac:dyDescent="0.2">
      <c r="A140" s="21" t="s">
        <v>313</v>
      </c>
      <c r="B140" s="39" t="s">
        <v>314</v>
      </c>
      <c r="C140" s="23" t="s">
        <v>7</v>
      </c>
      <c r="D140" s="23">
        <v>1</v>
      </c>
      <c r="E140" s="21" t="s">
        <v>17</v>
      </c>
      <c r="F140" s="21" t="s">
        <v>315</v>
      </c>
      <c r="G140" s="25"/>
      <c r="H140" s="25">
        <f t="shared" si="14"/>
        <v>0</v>
      </c>
      <c r="I140" s="32"/>
      <c r="J140" s="32"/>
      <c r="K140" s="32"/>
      <c r="L140" s="16"/>
      <c r="M140" s="29" t="e">
        <f t="shared" ref="M140:M148" si="15">H140/$H$183</f>
        <v>#DIV/0!</v>
      </c>
      <c r="N140" s="16"/>
    </row>
    <row r="141" spans="1:14" ht="28.5" x14ac:dyDescent="0.2">
      <c r="A141" s="21" t="s">
        <v>316</v>
      </c>
      <c r="B141" s="39" t="s">
        <v>218</v>
      </c>
      <c r="C141" s="23" t="s">
        <v>7</v>
      </c>
      <c r="D141" s="23">
        <v>2</v>
      </c>
      <c r="E141" s="21" t="s">
        <v>17</v>
      </c>
      <c r="F141" s="21" t="s">
        <v>219</v>
      </c>
      <c r="G141" s="25"/>
      <c r="H141" s="25">
        <f t="shared" si="14"/>
        <v>0</v>
      </c>
      <c r="I141" s="32"/>
      <c r="J141" s="32"/>
      <c r="K141" s="32"/>
      <c r="L141" s="16"/>
      <c r="M141" s="29" t="e">
        <f t="shared" si="15"/>
        <v>#DIV/0!</v>
      </c>
      <c r="N141" s="16"/>
    </row>
    <row r="142" spans="1:14" ht="28.5" x14ac:dyDescent="0.2">
      <c r="A142" s="21" t="s">
        <v>317</v>
      </c>
      <c r="B142" s="39" t="s">
        <v>245</v>
      </c>
      <c r="C142" s="23" t="s">
        <v>7</v>
      </c>
      <c r="D142" s="23">
        <v>1</v>
      </c>
      <c r="E142" s="21" t="s">
        <v>17</v>
      </c>
      <c r="F142" s="21" t="s">
        <v>246</v>
      </c>
      <c r="G142" s="25"/>
      <c r="H142" s="25">
        <f t="shared" si="14"/>
        <v>0</v>
      </c>
      <c r="I142" s="32"/>
      <c r="J142" s="32"/>
      <c r="K142" s="32"/>
      <c r="L142" s="16"/>
      <c r="M142" s="29" t="e">
        <f t="shared" si="15"/>
        <v>#DIV/0!</v>
      </c>
      <c r="N142" s="16"/>
    </row>
    <row r="143" spans="1:14" ht="28.5" x14ac:dyDescent="0.2">
      <c r="A143" s="21" t="s">
        <v>318</v>
      </c>
      <c r="B143" s="39" t="s">
        <v>319</v>
      </c>
      <c r="C143" s="23" t="s">
        <v>7</v>
      </c>
      <c r="D143" s="23">
        <v>1</v>
      </c>
      <c r="E143" s="21" t="s">
        <v>17</v>
      </c>
      <c r="F143" s="21" t="s">
        <v>249</v>
      </c>
      <c r="G143" s="25"/>
      <c r="H143" s="25">
        <f t="shared" si="14"/>
        <v>0</v>
      </c>
      <c r="I143" s="32"/>
      <c r="J143" s="32"/>
      <c r="K143" s="32"/>
      <c r="L143" s="16"/>
      <c r="M143" s="29" t="e">
        <f t="shared" si="15"/>
        <v>#DIV/0!</v>
      </c>
      <c r="N143" s="16"/>
    </row>
    <row r="144" spans="1:14" ht="28.5" x14ac:dyDescent="0.2">
      <c r="A144" s="21" t="s">
        <v>320</v>
      </c>
      <c r="B144" s="39" t="s">
        <v>236</v>
      </c>
      <c r="C144" s="23" t="s">
        <v>7</v>
      </c>
      <c r="D144" s="23">
        <v>3</v>
      </c>
      <c r="E144" s="21" t="s">
        <v>17</v>
      </c>
      <c r="F144" s="21" t="s">
        <v>237</v>
      </c>
      <c r="G144" s="25"/>
      <c r="H144" s="25">
        <f t="shared" si="14"/>
        <v>0</v>
      </c>
      <c r="I144" s="32"/>
      <c r="J144" s="32"/>
      <c r="K144" s="32"/>
      <c r="L144" s="16"/>
      <c r="M144" s="29" t="e">
        <f t="shared" si="15"/>
        <v>#DIV/0!</v>
      </c>
      <c r="N144" s="16"/>
    </row>
    <row r="145" spans="1:14" ht="15.75" x14ac:dyDescent="0.2">
      <c r="A145" s="21" t="s">
        <v>321</v>
      </c>
      <c r="B145" s="45" t="s">
        <v>262</v>
      </c>
      <c r="C145" s="23" t="s">
        <v>7</v>
      </c>
      <c r="D145" s="23">
        <v>2</v>
      </c>
      <c r="E145" s="21" t="s">
        <v>17</v>
      </c>
      <c r="F145" s="21" t="s">
        <v>263</v>
      </c>
      <c r="G145" s="25"/>
      <c r="H145" s="25">
        <f t="shared" si="14"/>
        <v>0</v>
      </c>
      <c r="I145" s="32"/>
      <c r="J145" s="32"/>
      <c r="K145" s="32"/>
      <c r="L145" s="16"/>
      <c r="M145" s="29" t="e">
        <f t="shared" si="15"/>
        <v>#DIV/0!</v>
      </c>
      <c r="N145" s="16"/>
    </row>
    <row r="146" spans="1:14" ht="28.5" x14ac:dyDescent="0.2">
      <c r="A146" s="21" t="s">
        <v>322</v>
      </c>
      <c r="B146" s="39" t="s">
        <v>297</v>
      </c>
      <c r="C146" s="23" t="s">
        <v>147</v>
      </c>
      <c r="D146" s="23">
        <v>10</v>
      </c>
      <c r="E146" s="21" t="s">
        <v>17</v>
      </c>
      <c r="F146" s="21" t="s">
        <v>298</v>
      </c>
      <c r="G146" s="25"/>
      <c r="H146" s="25">
        <f t="shared" si="14"/>
        <v>0</v>
      </c>
      <c r="I146" s="32"/>
      <c r="J146" s="32"/>
      <c r="K146" s="32"/>
      <c r="L146" s="16"/>
      <c r="M146" s="29" t="e">
        <f t="shared" si="15"/>
        <v>#DIV/0!</v>
      </c>
      <c r="N146" s="16"/>
    </row>
    <row r="147" spans="1:14" ht="28.5" x14ac:dyDescent="0.2">
      <c r="A147" s="21" t="s">
        <v>323</v>
      </c>
      <c r="B147" s="39" t="s">
        <v>324</v>
      </c>
      <c r="C147" s="23" t="s">
        <v>39</v>
      </c>
      <c r="D147" s="23">
        <v>24</v>
      </c>
      <c r="E147" s="21" t="s">
        <v>28</v>
      </c>
      <c r="F147" s="21">
        <v>106108</v>
      </c>
      <c r="G147" s="25"/>
      <c r="H147" s="25">
        <f t="shared" si="14"/>
        <v>0</v>
      </c>
      <c r="I147" s="32"/>
      <c r="J147" s="32"/>
      <c r="K147" s="32"/>
      <c r="L147" s="16"/>
      <c r="M147" s="29" t="e">
        <f t="shared" si="15"/>
        <v>#DIV/0!</v>
      </c>
      <c r="N147" s="16"/>
    </row>
    <row r="148" spans="1:14" ht="15.75" x14ac:dyDescent="0.2">
      <c r="A148" s="21" t="s">
        <v>325</v>
      </c>
      <c r="B148" s="45" t="s">
        <v>150</v>
      </c>
      <c r="C148" s="23" t="s">
        <v>53</v>
      </c>
      <c r="D148" s="23">
        <v>665.64</v>
      </c>
      <c r="E148" s="21" t="s">
        <v>17</v>
      </c>
      <c r="F148" s="21">
        <v>70140023</v>
      </c>
      <c r="G148" s="25"/>
      <c r="H148" s="25">
        <f t="shared" si="14"/>
        <v>0</v>
      </c>
      <c r="I148" s="26"/>
      <c r="J148" s="27"/>
      <c r="K148" s="32"/>
      <c r="L148" s="16"/>
      <c r="M148" s="29" t="e">
        <f t="shared" si="15"/>
        <v>#DIV/0!</v>
      </c>
      <c r="N148" s="16"/>
    </row>
    <row r="149" spans="1:14" ht="14.1" customHeight="1" x14ac:dyDescent="0.2">
      <c r="A149" s="75" t="s">
        <v>326</v>
      </c>
      <c r="B149" s="75"/>
      <c r="C149" s="75"/>
      <c r="D149" s="75"/>
      <c r="E149" s="75"/>
      <c r="F149" s="75"/>
      <c r="G149" s="75"/>
      <c r="H149" s="31">
        <f>SUM(H139:H148)</f>
        <v>0</v>
      </c>
      <c r="I149" s="32"/>
      <c r="J149" s="32"/>
      <c r="K149" s="32"/>
      <c r="L149" s="16"/>
      <c r="M149" s="29"/>
      <c r="N149" s="16"/>
    </row>
    <row r="150" spans="1:14" ht="14.1" customHeight="1" x14ac:dyDescent="0.2">
      <c r="A150" s="17" t="s">
        <v>327</v>
      </c>
      <c r="B150" s="40" t="s">
        <v>328</v>
      </c>
      <c r="C150" s="23"/>
      <c r="D150" s="23"/>
      <c r="E150" s="21"/>
      <c r="F150" s="21"/>
      <c r="G150" s="25"/>
      <c r="H150" s="25"/>
      <c r="I150" s="32"/>
      <c r="J150" s="32"/>
      <c r="K150" s="32"/>
      <c r="L150" s="16"/>
      <c r="M150" s="29"/>
      <c r="N150" s="16"/>
    </row>
    <row r="151" spans="1:14" ht="28.5" x14ac:dyDescent="0.2">
      <c r="A151" s="21" t="s">
        <v>329</v>
      </c>
      <c r="B151" s="39" t="s">
        <v>143</v>
      </c>
      <c r="C151" s="23" t="s">
        <v>7</v>
      </c>
      <c r="D151" s="23">
        <v>1</v>
      </c>
      <c r="E151" s="21" t="s">
        <v>17</v>
      </c>
      <c r="F151" s="21" t="s">
        <v>144</v>
      </c>
      <c r="G151" s="25"/>
      <c r="H151" s="25">
        <f t="shared" ref="H151:H163" si="16">ROUND(G151*D151,2)</f>
        <v>0</v>
      </c>
      <c r="I151" s="32"/>
      <c r="J151" s="32"/>
      <c r="K151" s="32"/>
      <c r="L151" s="16"/>
      <c r="M151" s="29" t="e">
        <f t="shared" ref="M151:M163" si="17">H151/$H$183</f>
        <v>#DIV/0!</v>
      </c>
      <c r="N151" s="16"/>
    </row>
    <row r="152" spans="1:14" ht="28.5" x14ac:dyDescent="0.2">
      <c r="A152" s="21" t="s">
        <v>330</v>
      </c>
      <c r="B152" s="39" t="s">
        <v>140</v>
      </c>
      <c r="C152" s="23" t="s">
        <v>7</v>
      </c>
      <c r="D152" s="23">
        <v>1</v>
      </c>
      <c r="E152" s="21" t="s">
        <v>17</v>
      </c>
      <c r="F152" s="21" t="s">
        <v>141</v>
      </c>
      <c r="G152" s="25"/>
      <c r="H152" s="25">
        <f t="shared" si="16"/>
        <v>0</v>
      </c>
      <c r="I152" s="32"/>
      <c r="J152" s="32"/>
      <c r="K152" s="32"/>
      <c r="L152" s="16"/>
      <c r="M152" s="29" t="e">
        <f t="shared" si="17"/>
        <v>#DIV/0!</v>
      </c>
      <c r="N152" s="16"/>
    </row>
    <row r="153" spans="1:14" ht="28.5" x14ac:dyDescent="0.2">
      <c r="A153" s="21" t="s">
        <v>331</v>
      </c>
      <c r="B153" s="39" t="s">
        <v>137</v>
      </c>
      <c r="C153" s="23" t="s">
        <v>7</v>
      </c>
      <c r="D153" s="23">
        <v>1</v>
      </c>
      <c r="E153" s="21" t="s">
        <v>17</v>
      </c>
      <c r="F153" s="21" t="s">
        <v>138</v>
      </c>
      <c r="G153" s="25"/>
      <c r="H153" s="25">
        <f t="shared" si="16"/>
        <v>0</v>
      </c>
      <c r="I153" s="32"/>
      <c r="J153" s="32"/>
      <c r="K153" s="32"/>
      <c r="L153" s="16"/>
      <c r="M153" s="29" t="e">
        <f t="shared" si="17"/>
        <v>#DIV/0!</v>
      </c>
      <c r="N153" s="16"/>
    </row>
    <row r="154" spans="1:14" ht="28.5" x14ac:dyDescent="0.2">
      <c r="A154" s="21" t="s">
        <v>332</v>
      </c>
      <c r="B154" s="39" t="s">
        <v>134</v>
      </c>
      <c r="C154" s="23" t="s">
        <v>7</v>
      </c>
      <c r="D154" s="23">
        <v>1</v>
      </c>
      <c r="E154" s="21" t="s">
        <v>17</v>
      </c>
      <c r="F154" s="21" t="s">
        <v>135</v>
      </c>
      <c r="G154" s="25"/>
      <c r="H154" s="25">
        <f t="shared" si="16"/>
        <v>0</v>
      </c>
      <c r="I154" s="32"/>
      <c r="J154" s="32"/>
      <c r="K154" s="32"/>
      <c r="L154" s="16"/>
      <c r="M154" s="29" t="e">
        <f t="shared" si="17"/>
        <v>#DIV/0!</v>
      </c>
      <c r="N154" s="16"/>
    </row>
    <row r="155" spans="1:14" ht="28.5" x14ac:dyDescent="0.2">
      <c r="A155" s="21" t="s">
        <v>333</v>
      </c>
      <c r="B155" s="39" t="s">
        <v>131</v>
      </c>
      <c r="C155" s="23" t="s">
        <v>7</v>
      </c>
      <c r="D155" s="23">
        <v>1</v>
      </c>
      <c r="E155" s="21" t="s">
        <v>17</v>
      </c>
      <c r="F155" s="21" t="s">
        <v>132</v>
      </c>
      <c r="G155" s="25"/>
      <c r="H155" s="25">
        <f t="shared" si="16"/>
        <v>0</v>
      </c>
      <c r="I155" s="32"/>
      <c r="J155" s="32"/>
      <c r="K155" s="32"/>
      <c r="L155" s="16"/>
      <c r="M155" s="29" t="e">
        <f t="shared" si="17"/>
        <v>#DIV/0!</v>
      </c>
      <c r="N155" s="16"/>
    </row>
    <row r="156" spans="1:14" ht="28.5" x14ac:dyDescent="0.2">
      <c r="A156" s="21" t="s">
        <v>334</v>
      </c>
      <c r="B156" s="39" t="s">
        <v>128</v>
      </c>
      <c r="C156" s="23" t="s">
        <v>7</v>
      </c>
      <c r="D156" s="23">
        <v>1</v>
      </c>
      <c r="E156" s="21" t="s">
        <v>17</v>
      </c>
      <c r="F156" s="21" t="s">
        <v>129</v>
      </c>
      <c r="G156" s="25"/>
      <c r="H156" s="25">
        <f t="shared" si="16"/>
        <v>0</v>
      </c>
      <c r="I156" s="32"/>
      <c r="J156" s="32"/>
      <c r="K156" s="32"/>
      <c r="L156" s="16"/>
      <c r="M156" s="29" t="e">
        <f t="shared" si="17"/>
        <v>#DIV/0!</v>
      </c>
      <c r="N156" s="16"/>
    </row>
    <row r="157" spans="1:14" ht="14.1" customHeight="1" x14ac:dyDescent="0.2">
      <c r="A157" s="21" t="s">
        <v>335</v>
      </c>
      <c r="B157" s="39" t="s">
        <v>336</v>
      </c>
      <c r="C157" s="23" t="s">
        <v>7</v>
      </c>
      <c r="D157" s="23">
        <v>1</v>
      </c>
      <c r="E157" s="21" t="s">
        <v>17</v>
      </c>
      <c r="F157" s="21" t="s">
        <v>337</v>
      </c>
      <c r="G157" s="25"/>
      <c r="H157" s="25">
        <f t="shared" si="16"/>
        <v>0</v>
      </c>
      <c r="I157" s="32"/>
      <c r="J157" s="32"/>
      <c r="K157" s="32"/>
      <c r="L157" s="16"/>
      <c r="M157" s="29" t="e">
        <f t="shared" si="17"/>
        <v>#DIV/0!</v>
      </c>
      <c r="N157" s="16"/>
    </row>
    <row r="158" spans="1:14" ht="28.5" x14ac:dyDescent="0.2">
      <c r="A158" s="21" t="s">
        <v>338</v>
      </c>
      <c r="B158" s="39" t="s">
        <v>339</v>
      </c>
      <c r="C158" s="23" t="s">
        <v>7</v>
      </c>
      <c r="D158" s="23">
        <v>1</v>
      </c>
      <c r="E158" s="21" t="s">
        <v>17</v>
      </c>
      <c r="F158" s="21" t="s">
        <v>340</v>
      </c>
      <c r="G158" s="25"/>
      <c r="H158" s="25">
        <f t="shared" si="16"/>
        <v>0</v>
      </c>
      <c r="I158" s="32"/>
      <c r="J158" s="32"/>
      <c r="K158" s="32"/>
      <c r="L158" s="16"/>
      <c r="M158" s="29" t="e">
        <f t="shared" si="17"/>
        <v>#DIV/0!</v>
      </c>
      <c r="N158" s="16"/>
    </row>
    <row r="159" spans="1:14" ht="28.5" x14ac:dyDescent="0.2">
      <c r="A159" s="21" t="s">
        <v>341</v>
      </c>
      <c r="B159" s="39" t="s">
        <v>342</v>
      </c>
      <c r="C159" s="23" t="s">
        <v>7</v>
      </c>
      <c r="D159" s="23">
        <v>1</v>
      </c>
      <c r="E159" s="21" t="s">
        <v>17</v>
      </c>
      <c r="F159" s="21" t="s">
        <v>343</v>
      </c>
      <c r="G159" s="25"/>
      <c r="H159" s="25">
        <f t="shared" si="16"/>
        <v>0</v>
      </c>
      <c r="I159" s="32"/>
      <c r="J159" s="32"/>
      <c r="K159" s="32"/>
      <c r="L159" s="16"/>
      <c r="M159" s="29" t="e">
        <f t="shared" si="17"/>
        <v>#DIV/0!</v>
      </c>
      <c r="N159" s="16"/>
    </row>
    <row r="160" spans="1:14" ht="28.5" x14ac:dyDescent="0.2">
      <c r="A160" s="21" t="s">
        <v>344</v>
      </c>
      <c r="B160" s="39" t="s">
        <v>146</v>
      </c>
      <c r="C160" s="23" t="s">
        <v>147</v>
      </c>
      <c r="D160" s="23">
        <v>4</v>
      </c>
      <c r="E160" s="21" t="s">
        <v>17</v>
      </c>
      <c r="F160" s="21" t="s">
        <v>148</v>
      </c>
      <c r="G160" s="25"/>
      <c r="H160" s="25">
        <f t="shared" si="16"/>
        <v>0</v>
      </c>
      <c r="I160" s="32"/>
      <c r="J160" s="32"/>
      <c r="K160" s="32"/>
      <c r="L160" s="16"/>
      <c r="M160" s="29" t="e">
        <f t="shared" si="17"/>
        <v>#DIV/0!</v>
      </c>
      <c r="N160" s="16"/>
    </row>
    <row r="161" spans="1:14" ht="28.5" x14ac:dyDescent="0.2">
      <c r="A161" s="21" t="s">
        <v>345</v>
      </c>
      <c r="B161" s="39" t="s">
        <v>294</v>
      </c>
      <c r="C161" s="23" t="s">
        <v>147</v>
      </c>
      <c r="D161" s="23">
        <v>1</v>
      </c>
      <c r="E161" s="21" t="s">
        <v>17</v>
      </c>
      <c r="F161" s="21" t="s">
        <v>295</v>
      </c>
      <c r="G161" s="25"/>
      <c r="H161" s="25">
        <f t="shared" si="16"/>
        <v>0</v>
      </c>
      <c r="I161" s="32"/>
      <c r="J161" s="32"/>
      <c r="K161" s="32"/>
      <c r="L161" s="16"/>
      <c r="M161" s="29" t="e">
        <f t="shared" si="17"/>
        <v>#DIV/0!</v>
      </c>
      <c r="N161" s="16"/>
    </row>
    <row r="162" spans="1:14" ht="28.5" x14ac:dyDescent="0.2">
      <c r="A162" s="21" t="s">
        <v>346</v>
      </c>
      <c r="B162" s="39" t="s">
        <v>324</v>
      </c>
      <c r="C162" s="23" t="s">
        <v>39</v>
      </c>
      <c r="D162" s="23">
        <v>78</v>
      </c>
      <c r="E162" s="21" t="s">
        <v>347</v>
      </c>
      <c r="F162" s="21">
        <v>2</v>
      </c>
      <c r="G162" s="25"/>
      <c r="H162" s="25">
        <f t="shared" si="16"/>
        <v>0</v>
      </c>
      <c r="I162" s="32"/>
      <c r="J162" s="32"/>
      <c r="K162" s="32"/>
      <c r="L162" s="16"/>
      <c r="M162" s="29" t="e">
        <f t="shared" si="17"/>
        <v>#DIV/0!</v>
      </c>
      <c r="N162" s="16"/>
    </row>
    <row r="163" spans="1:14" ht="14.1" customHeight="1" x14ac:dyDescent="0.2">
      <c r="A163" s="21" t="s">
        <v>348</v>
      </c>
      <c r="B163" s="39" t="s">
        <v>150</v>
      </c>
      <c r="C163" s="23" t="s">
        <v>53</v>
      </c>
      <c r="D163" s="23">
        <v>218.06</v>
      </c>
      <c r="E163" s="21" t="s">
        <v>17</v>
      </c>
      <c r="F163" s="21">
        <v>70140023</v>
      </c>
      <c r="G163" s="25"/>
      <c r="H163" s="25">
        <f t="shared" si="16"/>
        <v>0</v>
      </c>
      <c r="I163" s="26"/>
      <c r="J163" s="27"/>
      <c r="K163" s="32"/>
      <c r="L163" s="16"/>
      <c r="M163" s="29" t="e">
        <f t="shared" si="17"/>
        <v>#DIV/0!</v>
      </c>
      <c r="N163" s="16"/>
    </row>
    <row r="164" spans="1:14" ht="14.1" customHeight="1" x14ac:dyDescent="0.2">
      <c r="A164" s="75" t="s">
        <v>349</v>
      </c>
      <c r="B164" s="75"/>
      <c r="C164" s="75"/>
      <c r="D164" s="75"/>
      <c r="E164" s="75"/>
      <c r="F164" s="75"/>
      <c r="G164" s="75"/>
      <c r="H164" s="31">
        <f>SUM(H151:H163)</f>
        <v>0</v>
      </c>
      <c r="I164" s="32"/>
      <c r="J164" s="32"/>
      <c r="K164" s="32"/>
      <c r="L164" s="16"/>
      <c r="M164" s="29"/>
      <c r="N164" s="16"/>
    </row>
    <row r="165" spans="1:14" ht="14.1" customHeight="1" x14ac:dyDescent="0.2">
      <c r="A165" s="17" t="s">
        <v>350</v>
      </c>
      <c r="B165" s="40" t="s">
        <v>351</v>
      </c>
      <c r="C165" s="23"/>
      <c r="D165" s="23"/>
      <c r="E165" s="21"/>
      <c r="F165" s="21"/>
      <c r="G165" s="25"/>
      <c r="H165" s="25"/>
      <c r="I165" s="28"/>
      <c r="J165" s="28"/>
      <c r="K165" s="28"/>
      <c r="L165" s="16"/>
      <c r="M165" s="29"/>
      <c r="N165" s="16"/>
    </row>
    <row r="166" spans="1:14" ht="28.5" x14ac:dyDescent="0.2">
      <c r="A166" s="21" t="s">
        <v>352</v>
      </c>
      <c r="B166" s="39" t="s">
        <v>353</v>
      </c>
      <c r="C166" s="23" t="s">
        <v>39</v>
      </c>
      <c r="D166" s="23">
        <v>1.5</v>
      </c>
      <c r="E166" s="21" t="s">
        <v>17</v>
      </c>
      <c r="F166" s="21">
        <v>70070252</v>
      </c>
      <c r="G166" s="25"/>
      <c r="H166" s="25">
        <f>ROUND(G166*D166,2)</f>
        <v>0</v>
      </c>
      <c r="I166" s="28"/>
      <c r="J166" s="27"/>
      <c r="K166" s="28"/>
      <c r="L166" s="16"/>
      <c r="M166" s="29" t="e">
        <f>H166/$H$183</f>
        <v>#DIV/0!</v>
      </c>
      <c r="N166" s="16"/>
    </row>
    <row r="167" spans="1:14" ht="28.5" x14ac:dyDescent="0.2">
      <c r="A167" s="21" t="s">
        <v>354</v>
      </c>
      <c r="B167" s="39" t="s">
        <v>355</v>
      </c>
      <c r="C167" s="23" t="s">
        <v>39</v>
      </c>
      <c r="D167" s="23">
        <v>0.8</v>
      </c>
      <c r="E167" s="21" t="s">
        <v>17</v>
      </c>
      <c r="F167" s="21">
        <v>70070251</v>
      </c>
      <c r="G167" s="25"/>
      <c r="H167" s="25">
        <f>ROUND(G167*D167,2)</f>
        <v>0</v>
      </c>
      <c r="I167" s="28"/>
      <c r="J167" s="27"/>
      <c r="K167" s="28"/>
      <c r="L167" s="16"/>
      <c r="M167" s="29" t="e">
        <f>H167/$H$183</f>
        <v>#DIV/0!</v>
      </c>
      <c r="N167" s="16"/>
    </row>
    <row r="168" spans="1:14" ht="15" x14ac:dyDescent="0.2">
      <c r="A168" s="21" t="s">
        <v>356</v>
      </c>
      <c r="B168" s="39" t="s">
        <v>357</v>
      </c>
      <c r="C168" s="23" t="s">
        <v>39</v>
      </c>
      <c r="D168" s="23">
        <v>0.9</v>
      </c>
      <c r="E168" s="21" t="s">
        <v>17</v>
      </c>
      <c r="F168" s="21">
        <v>70070249</v>
      </c>
      <c r="G168" s="25"/>
      <c r="H168" s="25">
        <f>ROUND(G168*D168,2)</f>
        <v>0</v>
      </c>
      <c r="I168" s="24"/>
      <c r="J168" s="27"/>
      <c r="K168" s="28"/>
      <c r="L168" s="16"/>
      <c r="M168" s="29" t="e">
        <f>H168/$H$183</f>
        <v>#DIV/0!</v>
      </c>
      <c r="N168" s="16"/>
    </row>
    <row r="169" spans="1:14" ht="15" x14ac:dyDescent="0.2">
      <c r="A169" s="21" t="s">
        <v>358</v>
      </c>
      <c r="B169" s="39" t="s">
        <v>359</v>
      </c>
      <c r="C169" s="23" t="s">
        <v>7</v>
      </c>
      <c r="D169" s="23">
        <v>1</v>
      </c>
      <c r="E169" s="21" t="s">
        <v>347</v>
      </c>
      <c r="F169" s="21">
        <v>1</v>
      </c>
      <c r="G169" s="25"/>
      <c r="H169" s="25">
        <f>ROUND(G169*D169,2)</f>
        <v>0</v>
      </c>
      <c r="I169" s="27"/>
      <c r="J169" s="27"/>
      <c r="K169" s="28"/>
      <c r="L169" s="16"/>
      <c r="M169" s="29" t="e">
        <f>H169/$H$183</f>
        <v>#DIV/0!</v>
      </c>
      <c r="N169" s="16"/>
    </row>
    <row r="170" spans="1:14" ht="14.1" customHeight="1" x14ac:dyDescent="0.2">
      <c r="A170" s="75" t="s">
        <v>360</v>
      </c>
      <c r="B170" s="75"/>
      <c r="C170" s="75"/>
      <c r="D170" s="75"/>
      <c r="E170" s="75"/>
      <c r="F170" s="75"/>
      <c r="G170" s="75"/>
      <c r="H170" s="31">
        <f>SUM(H166:H169)</f>
        <v>0</v>
      </c>
      <c r="I170" s="32"/>
      <c r="J170" s="32"/>
      <c r="K170" s="32"/>
      <c r="L170" s="16"/>
      <c r="M170" s="29"/>
      <c r="N170" s="16"/>
    </row>
    <row r="171" spans="1:14" ht="14.1" customHeight="1" x14ac:dyDescent="0.2">
      <c r="A171" s="75" t="s">
        <v>361</v>
      </c>
      <c r="B171" s="75"/>
      <c r="C171" s="75"/>
      <c r="D171" s="75"/>
      <c r="E171" s="75"/>
      <c r="F171" s="75"/>
      <c r="G171" s="75"/>
      <c r="H171" s="31">
        <f>H52+H69+H85+H102+H137+H149+H164+H170</f>
        <v>0</v>
      </c>
      <c r="I171" s="32"/>
      <c r="J171" s="32"/>
      <c r="K171" s="32"/>
      <c r="L171" s="16"/>
      <c r="M171" s="29"/>
      <c r="N171" s="16"/>
    </row>
    <row r="172" spans="1:14" ht="14.1" customHeight="1" x14ac:dyDescent="0.2">
      <c r="A172" s="17">
        <v>7</v>
      </c>
      <c r="B172" s="40" t="s">
        <v>362</v>
      </c>
      <c r="C172" s="30"/>
      <c r="D172" s="30"/>
      <c r="E172" s="30"/>
      <c r="F172" s="49"/>
      <c r="G172" s="30"/>
      <c r="H172" s="31"/>
      <c r="I172" s="32"/>
      <c r="J172" s="32"/>
      <c r="K172" s="32"/>
      <c r="L172" s="16"/>
      <c r="M172" s="29"/>
      <c r="N172" s="16"/>
    </row>
    <row r="173" spans="1:14" ht="15" x14ac:dyDescent="0.2">
      <c r="A173" s="21" t="s">
        <v>363</v>
      </c>
      <c r="B173" s="39" t="s">
        <v>364</v>
      </c>
      <c r="C173" s="23" t="s">
        <v>39</v>
      </c>
      <c r="D173" s="23">
        <v>6</v>
      </c>
      <c r="E173" s="21" t="s">
        <v>17</v>
      </c>
      <c r="F173" s="21">
        <v>70070042</v>
      </c>
      <c r="G173" s="25"/>
      <c r="H173" s="25">
        <f t="shared" ref="H173:H181" si="18">ROUND(G173*D173,2)</f>
        <v>0</v>
      </c>
      <c r="I173" s="26"/>
      <c r="J173" s="27"/>
      <c r="K173" s="28"/>
      <c r="L173" s="16"/>
      <c r="M173" s="29" t="e">
        <f t="shared" ref="M173:M181" si="19">H173/$H$183</f>
        <v>#DIV/0!</v>
      </c>
      <c r="N173" s="16"/>
    </row>
    <row r="174" spans="1:14" ht="33" customHeight="1" x14ac:dyDescent="0.2">
      <c r="A174" s="21" t="s">
        <v>365</v>
      </c>
      <c r="B174" s="39" t="s">
        <v>366</v>
      </c>
      <c r="C174" s="23" t="s">
        <v>16</v>
      </c>
      <c r="D174" s="23">
        <v>8.64</v>
      </c>
      <c r="E174" s="21" t="s">
        <v>28</v>
      </c>
      <c r="F174" s="21">
        <v>92421</v>
      </c>
      <c r="G174" s="25"/>
      <c r="H174" s="25">
        <f t="shared" si="18"/>
        <v>0</v>
      </c>
      <c r="I174" s="28"/>
      <c r="J174" s="28"/>
      <c r="K174" s="28"/>
      <c r="L174" s="16"/>
      <c r="M174" s="29" t="e">
        <f t="shared" si="19"/>
        <v>#DIV/0!</v>
      </c>
      <c r="N174" s="16"/>
    </row>
    <row r="175" spans="1:14" ht="28.5" x14ac:dyDescent="0.2">
      <c r="A175" s="21" t="s">
        <v>367</v>
      </c>
      <c r="B175" s="39" t="s">
        <v>368</v>
      </c>
      <c r="C175" s="23" t="s">
        <v>53</v>
      </c>
      <c r="D175" s="23">
        <v>56.27</v>
      </c>
      <c r="E175" s="21" t="s">
        <v>28</v>
      </c>
      <c r="F175" s="21">
        <v>92762</v>
      </c>
      <c r="G175" s="25"/>
      <c r="H175" s="25">
        <f t="shared" si="18"/>
        <v>0</v>
      </c>
      <c r="I175" s="28"/>
      <c r="J175" s="28"/>
      <c r="K175" s="28"/>
      <c r="L175" s="16"/>
      <c r="M175" s="29" t="e">
        <f t="shared" si="19"/>
        <v>#DIV/0!</v>
      </c>
      <c r="N175" s="16"/>
    </row>
    <row r="176" spans="1:14" ht="28.5" x14ac:dyDescent="0.2">
      <c r="A176" s="21" t="s">
        <v>369</v>
      </c>
      <c r="B176" s="39" t="s">
        <v>370</v>
      </c>
      <c r="C176" s="23" t="s">
        <v>53</v>
      </c>
      <c r="D176" s="23">
        <v>10.53</v>
      </c>
      <c r="E176" s="21" t="s">
        <v>28</v>
      </c>
      <c r="F176" s="21">
        <v>92759</v>
      </c>
      <c r="G176" s="25"/>
      <c r="H176" s="25">
        <f t="shared" si="18"/>
        <v>0</v>
      </c>
      <c r="I176" s="28"/>
      <c r="J176" s="28"/>
      <c r="K176" s="28"/>
      <c r="L176" s="16"/>
      <c r="M176" s="29" t="e">
        <f t="shared" si="19"/>
        <v>#DIV/0!</v>
      </c>
      <c r="N176" s="16"/>
    </row>
    <row r="177" spans="1:14" ht="15" x14ac:dyDescent="0.2">
      <c r="A177" s="21" t="s">
        <v>371</v>
      </c>
      <c r="B177" s="45" t="s">
        <v>372</v>
      </c>
      <c r="C177" s="23" t="s">
        <v>44</v>
      </c>
      <c r="D177" s="23">
        <v>0.43</v>
      </c>
      <c r="E177" s="21" t="s">
        <v>28</v>
      </c>
      <c r="F177" s="21">
        <v>103669</v>
      </c>
      <c r="G177" s="25"/>
      <c r="H177" s="25">
        <f t="shared" si="18"/>
        <v>0</v>
      </c>
      <c r="I177" s="28"/>
      <c r="J177" s="28"/>
      <c r="K177" s="28"/>
      <c r="L177" s="16"/>
      <c r="M177" s="29" t="e">
        <f t="shared" si="19"/>
        <v>#DIV/0!</v>
      </c>
      <c r="N177" s="16"/>
    </row>
    <row r="178" spans="1:14" ht="28.5" x14ac:dyDescent="0.2">
      <c r="A178" s="21" t="s">
        <v>373</v>
      </c>
      <c r="B178" s="39" t="s">
        <v>374</v>
      </c>
      <c r="C178" s="23" t="s">
        <v>16</v>
      </c>
      <c r="D178" s="23">
        <v>7.2</v>
      </c>
      <c r="E178" s="21" t="s">
        <v>28</v>
      </c>
      <c r="F178" s="21">
        <v>92450</v>
      </c>
      <c r="G178" s="25"/>
      <c r="H178" s="25">
        <f t="shared" si="18"/>
        <v>0</v>
      </c>
      <c r="I178" s="28"/>
      <c r="J178" s="28"/>
      <c r="K178" s="28"/>
      <c r="L178" s="16"/>
      <c r="M178" s="29" t="e">
        <f t="shared" si="19"/>
        <v>#DIV/0!</v>
      </c>
      <c r="N178" s="16"/>
    </row>
    <row r="179" spans="1:14" ht="28.5" x14ac:dyDescent="0.2">
      <c r="A179" s="21" t="s">
        <v>375</v>
      </c>
      <c r="B179" s="39" t="s">
        <v>376</v>
      </c>
      <c r="C179" s="23" t="s">
        <v>44</v>
      </c>
      <c r="D179" s="23">
        <v>0.72</v>
      </c>
      <c r="E179" s="21" t="s">
        <v>28</v>
      </c>
      <c r="F179" s="21">
        <v>103682</v>
      </c>
      <c r="G179" s="25"/>
      <c r="H179" s="25">
        <f t="shared" si="18"/>
        <v>0</v>
      </c>
      <c r="I179" s="28"/>
      <c r="J179" s="28"/>
      <c r="K179" s="28"/>
      <c r="L179" s="16"/>
      <c r="M179" s="29" t="e">
        <f t="shared" si="19"/>
        <v>#DIV/0!</v>
      </c>
      <c r="N179" s="16"/>
    </row>
    <row r="180" spans="1:14" ht="36" customHeight="1" x14ac:dyDescent="0.2">
      <c r="A180" s="21" t="s">
        <v>377</v>
      </c>
      <c r="B180" s="39" t="s">
        <v>378</v>
      </c>
      <c r="C180" s="23" t="s">
        <v>16</v>
      </c>
      <c r="D180" s="23">
        <v>8.51</v>
      </c>
      <c r="E180" s="21" t="s">
        <v>28</v>
      </c>
      <c r="F180" s="21">
        <v>92543</v>
      </c>
      <c r="G180" s="25"/>
      <c r="H180" s="25">
        <f t="shared" si="18"/>
        <v>0</v>
      </c>
      <c r="I180" s="28"/>
      <c r="J180" s="28"/>
      <c r="K180" s="28"/>
      <c r="L180" s="16"/>
      <c r="M180" s="29" t="e">
        <f t="shared" si="19"/>
        <v>#DIV/0!</v>
      </c>
      <c r="N180" s="16"/>
    </row>
    <row r="181" spans="1:14" ht="33" customHeight="1" x14ac:dyDescent="0.2">
      <c r="A181" s="21" t="s">
        <v>379</v>
      </c>
      <c r="B181" s="39" t="s">
        <v>380</v>
      </c>
      <c r="C181" s="23" t="s">
        <v>16</v>
      </c>
      <c r="D181" s="23">
        <v>12.47</v>
      </c>
      <c r="E181" s="21" t="s">
        <v>28</v>
      </c>
      <c r="F181" s="21">
        <v>94210</v>
      </c>
      <c r="G181" s="25"/>
      <c r="H181" s="25">
        <f t="shared" si="18"/>
        <v>0</v>
      </c>
      <c r="I181" s="28"/>
      <c r="J181" s="28"/>
      <c r="K181" s="28"/>
      <c r="L181" s="16"/>
      <c r="M181" s="29" t="e">
        <f t="shared" si="19"/>
        <v>#DIV/0!</v>
      </c>
      <c r="N181" s="16"/>
    </row>
    <row r="182" spans="1:14" ht="15.75" x14ac:dyDescent="0.2">
      <c r="A182" s="75" t="s">
        <v>381</v>
      </c>
      <c r="B182" s="75"/>
      <c r="C182" s="75"/>
      <c r="D182" s="75"/>
      <c r="E182" s="75"/>
      <c r="F182" s="75"/>
      <c r="G182" s="75"/>
      <c r="H182" s="31">
        <f>SUM(H173:H181)</f>
        <v>0</v>
      </c>
      <c r="I182" s="32"/>
      <c r="J182" s="32"/>
      <c r="K182" s="32"/>
      <c r="L182" s="16"/>
      <c r="M182" s="29"/>
      <c r="N182" s="16"/>
    </row>
    <row r="183" spans="1:14" s="52" customFormat="1" ht="18" x14ac:dyDescent="0.25">
      <c r="A183" s="76" t="s">
        <v>382</v>
      </c>
      <c r="B183" s="76"/>
      <c r="C183" s="76"/>
      <c r="D183" s="76"/>
      <c r="E183" s="76"/>
      <c r="F183" s="76"/>
      <c r="G183" s="76"/>
      <c r="H183" s="50">
        <f>H10+H15+H19+H31+H41+H171+H182</f>
        <v>0</v>
      </c>
      <c r="I183" s="51"/>
      <c r="J183" s="51"/>
      <c r="K183" s="51"/>
      <c r="M183" s="53"/>
    </row>
    <row r="184" spans="1:14" ht="27.75" customHeight="1" x14ac:dyDescent="0.25">
      <c r="A184" s="77" t="s">
        <v>383</v>
      </c>
      <c r="B184" s="79" t="s">
        <v>384</v>
      </c>
      <c r="C184" s="79"/>
      <c r="D184" s="79"/>
      <c r="E184" s="79"/>
      <c r="F184" s="79"/>
      <c r="G184" s="79"/>
      <c r="H184" s="79"/>
      <c r="I184" s="54"/>
      <c r="J184" s="54"/>
      <c r="K184" s="54"/>
    </row>
    <row r="185" spans="1:14" ht="21.6" customHeight="1" x14ac:dyDescent="0.25">
      <c r="A185" s="78"/>
      <c r="B185" s="80"/>
      <c r="C185" s="80"/>
      <c r="D185" s="80"/>
      <c r="E185" s="80"/>
      <c r="F185" s="80"/>
      <c r="G185" s="80"/>
      <c r="H185" s="80"/>
      <c r="I185" s="54"/>
      <c r="J185" s="54"/>
      <c r="K185" s="54"/>
    </row>
    <row r="186" spans="1:14" ht="15" customHeight="1" x14ac:dyDescent="0.25">
      <c r="A186" s="55"/>
      <c r="B186" s="56"/>
      <c r="C186" s="56"/>
      <c r="D186" s="56"/>
      <c r="E186" s="56"/>
      <c r="F186" s="57"/>
      <c r="G186" s="56"/>
      <c r="H186" s="56"/>
      <c r="I186" s="56"/>
      <c r="J186" s="56"/>
      <c r="K186" s="56"/>
    </row>
    <row r="187" spans="1:14" ht="14.1" customHeight="1" x14ac:dyDescent="0.25">
      <c r="A187" s="13"/>
      <c r="B187" s="58" t="s">
        <v>385</v>
      </c>
      <c r="C187" s="59"/>
      <c r="D187" s="59"/>
      <c r="E187" s="59"/>
      <c r="F187" s="60"/>
      <c r="G187" s="59"/>
      <c r="H187" s="61"/>
      <c r="I187" s="61"/>
      <c r="J187" s="61"/>
      <c r="K187" s="61"/>
    </row>
    <row r="188" spans="1:14" ht="14.1" customHeight="1" x14ac:dyDescent="0.25">
      <c r="A188" s="13"/>
      <c r="B188" s="62"/>
      <c r="C188" s="59"/>
      <c r="D188" s="59"/>
      <c r="E188" s="59"/>
      <c r="F188" s="60"/>
      <c r="G188" s="59"/>
      <c r="H188" s="61"/>
      <c r="I188" s="61"/>
      <c r="J188" s="61"/>
      <c r="K188" s="61"/>
    </row>
    <row r="189" spans="1:14" ht="15.75" x14ac:dyDescent="0.25">
      <c r="A189" s="13"/>
      <c r="B189" s="62"/>
      <c r="C189" s="63"/>
      <c r="D189" s="63"/>
      <c r="E189" s="63"/>
      <c r="F189" s="60"/>
      <c r="G189" s="63"/>
      <c r="H189" s="64"/>
      <c r="I189" s="64"/>
      <c r="J189" s="64"/>
      <c r="K189" s="64"/>
    </row>
    <row r="190" spans="1:14" ht="14.25" x14ac:dyDescent="0.2">
      <c r="A190" s="13"/>
      <c r="B190" s="62"/>
      <c r="C190" s="65"/>
      <c r="D190" s="66"/>
      <c r="E190" s="67"/>
      <c r="F190" s="65"/>
      <c r="G190" s="66"/>
      <c r="H190" s="68"/>
      <c r="I190" s="68"/>
      <c r="J190" s="68"/>
      <c r="K190" s="68"/>
      <c r="L190" s="16"/>
      <c r="M190" s="69"/>
      <c r="N190" s="16"/>
    </row>
    <row r="191" spans="1:14" ht="14.25" x14ac:dyDescent="0.2">
      <c r="A191" s="13"/>
      <c r="B191" s="62"/>
      <c r="C191" s="65"/>
      <c r="D191" s="66"/>
      <c r="E191" s="67"/>
      <c r="F191" s="65"/>
      <c r="G191" s="66"/>
      <c r="H191" s="68"/>
      <c r="I191" s="68"/>
      <c r="J191" s="68"/>
      <c r="K191" s="68"/>
      <c r="L191" s="16"/>
      <c r="M191" s="69"/>
      <c r="N191" s="16"/>
    </row>
    <row r="192" spans="1:14" ht="14.25" x14ac:dyDescent="0.2">
      <c r="A192" s="13"/>
      <c r="B192" s="70"/>
      <c r="C192" s="65"/>
      <c r="D192" s="66"/>
      <c r="E192" s="67"/>
      <c r="F192" s="65"/>
      <c r="G192" s="66"/>
      <c r="H192" s="68"/>
      <c r="I192" s="68"/>
      <c r="J192" s="68"/>
      <c r="K192" s="68"/>
      <c r="L192" s="16"/>
      <c r="M192" s="69"/>
      <c r="N192" s="16"/>
    </row>
    <row r="193" spans="1:14" ht="15" x14ac:dyDescent="0.2">
      <c r="A193" s="13"/>
      <c r="B193" s="71"/>
      <c r="C193" s="65"/>
      <c r="D193" s="66"/>
      <c r="E193" s="67"/>
      <c r="F193" s="65"/>
      <c r="G193" s="66"/>
      <c r="H193" s="68"/>
      <c r="I193" s="68"/>
      <c r="J193" s="68"/>
      <c r="K193" s="68"/>
      <c r="L193" s="16"/>
      <c r="M193" s="69"/>
      <c r="N193" s="16"/>
    </row>
    <row r="194" spans="1:14" ht="14.25" x14ac:dyDescent="0.2">
      <c r="A194" s="13"/>
      <c r="B194" s="70"/>
      <c r="L194" s="16"/>
      <c r="M194" s="69"/>
      <c r="N194" s="16"/>
    </row>
    <row r="195" spans="1:14" ht="15.75" x14ac:dyDescent="0.2">
      <c r="A195" s="59"/>
      <c r="B195" s="72"/>
      <c r="L195" s="16"/>
      <c r="M195" s="69"/>
      <c r="N195" s="16"/>
    </row>
    <row r="196" spans="1:14" ht="15.75" x14ac:dyDescent="0.2">
      <c r="A196" s="59"/>
      <c r="B196" s="72"/>
      <c r="L196" s="16"/>
      <c r="M196" s="69"/>
      <c r="N196" s="16"/>
    </row>
    <row r="199" spans="1:14" ht="12.75" customHeight="1" x14ac:dyDescent="0.25"/>
    <row r="200" spans="1:14" ht="38.25" customHeight="1" x14ac:dyDescent="0.2">
      <c r="B200" s="74"/>
      <c r="L200" s="16"/>
      <c r="M200" s="69"/>
      <c r="N200" s="16"/>
    </row>
    <row r="201" spans="1:14" x14ac:dyDescent="0.25">
      <c r="B201" s="74"/>
    </row>
    <row r="202" spans="1:14" x14ac:dyDescent="0.25">
      <c r="B202" s="74"/>
    </row>
    <row r="203" spans="1:14" ht="32.25" customHeight="1" x14ac:dyDescent="0.25">
      <c r="B203" s="74"/>
    </row>
    <row r="204" spans="1:14" x14ac:dyDescent="0.25">
      <c r="B204" s="74"/>
    </row>
    <row r="205" spans="1:14" x14ac:dyDescent="0.25">
      <c r="B205" s="74"/>
    </row>
    <row r="206" spans="1:14" x14ac:dyDescent="0.25">
      <c r="B206" s="74"/>
    </row>
    <row r="207" spans="1:14" x14ac:dyDescent="0.25">
      <c r="B207" s="74"/>
    </row>
    <row r="208" spans="1:14" x14ac:dyDescent="0.25">
      <c r="B208" s="74"/>
    </row>
    <row r="209" spans="2:2" x14ac:dyDescent="0.25">
      <c r="B209" s="74"/>
    </row>
    <row r="210" spans="2:2" x14ac:dyDescent="0.25">
      <c r="B210" s="74"/>
    </row>
    <row r="211" spans="2:2" ht="38.25" customHeight="1" x14ac:dyDescent="0.25">
      <c r="B211" s="74"/>
    </row>
    <row r="212" spans="2:2" x14ac:dyDescent="0.25">
      <c r="B212" s="74"/>
    </row>
    <row r="213" spans="2:2" x14ac:dyDescent="0.25">
      <c r="B213" s="74"/>
    </row>
    <row r="214" spans="2:2" x14ac:dyDescent="0.25">
      <c r="B214" s="74"/>
    </row>
    <row r="215" spans="2:2" x14ac:dyDescent="0.25">
      <c r="B215" s="74"/>
    </row>
    <row r="216" spans="2:2" x14ac:dyDescent="0.25">
      <c r="B216" s="74"/>
    </row>
    <row r="217" spans="2:2" x14ac:dyDescent="0.25">
      <c r="B217" s="74"/>
    </row>
    <row r="218" spans="2:2" x14ac:dyDescent="0.25">
      <c r="B218" s="74"/>
    </row>
    <row r="219" spans="2:2" x14ac:dyDescent="0.25">
      <c r="B219" s="74"/>
    </row>
    <row r="220" spans="2:2" x14ac:dyDescent="0.25">
      <c r="B220" s="74"/>
    </row>
    <row r="221" spans="2:2" x14ac:dyDescent="0.25">
      <c r="B221" s="74"/>
    </row>
    <row r="222" spans="2:2" x14ac:dyDescent="0.25">
      <c r="B222" s="74"/>
    </row>
    <row r="223" spans="2:2" x14ac:dyDescent="0.25">
      <c r="B223" s="74"/>
    </row>
    <row r="224" spans="2:2" x14ac:dyDescent="0.25">
      <c r="B224" s="74"/>
    </row>
    <row r="225" spans="2:2" x14ac:dyDescent="0.25">
      <c r="B225" s="74"/>
    </row>
    <row r="226" spans="2:2" x14ac:dyDescent="0.25">
      <c r="B226" s="74"/>
    </row>
    <row r="227" spans="2:2" x14ac:dyDescent="0.25">
      <c r="B227" s="74"/>
    </row>
    <row r="228" spans="2:2" x14ac:dyDescent="0.25">
      <c r="B228" s="74"/>
    </row>
    <row r="229" spans="2:2" x14ac:dyDescent="0.25">
      <c r="B229" s="74"/>
    </row>
    <row r="230" spans="2:2" x14ac:dyDescent="0.25">
      <c r="B230" s="74"/>
    </row>
    <row r="231" spans="2:2" x14ac:dyDescent="0.25">
      <c r="B231" s="74"/>
    </row>
    <row r="232" spans="2:2" x14ac:dyDescent="0.25">
      <c r="B232" s="74"/>
    </row>
    <row r="233" spans="2:2" ht="38.25" customHeight="1" x14ac:dyDescent="0.25">
      <c r="B233" s="74"/>
    </row>
    <row r="235" spans="2:2" ht="34.5" customHeight="1" x14ac:dyDescent="0.25"/>
  </sheetData>
  <mergeCells count="29">
    <mergeCell ref="B2:H2"/>
    <mergeCell ref="B4:H4"/>
    <mergeCell ref="A5:A6"/>
    <mergeCell ref="B5:B6"/>
    <mergeCell ref="C5:C6"/>
    <mergeCell ref="D5:D6"/>
    <mergeCell ref="E5:E6"/>
    <mergeCell ref="F5:F6"/>
    <mergeCell ref="A85:G85"/>
    <mergeCell ref="G5:G6"/>
    <mergeCell ref="H5:H6"/>
    <mergeCell ref="A10:G10"/>
    <mergeCell ref="A15:G15"/>
    <mergeCell ref="A182:G182"/>
    <mergeCell ref="A183:G183"/>
    <mergeCell ref="A184:A185"/>
    <mergeCell ref="B184:H185"/>
    <mergeCell ref="A1:H1"/>
    <mergeCell ref="A102:G102"/>
    <mergeCell ref="A137:G137"/>
    <mergeCell ref="A149:G149"/>
    <mergeCell ref="A164:G164"/>
    <mergeCell ref="A170:G170"/>
    <mergeCell ref="A171:G171"/>
    <mergeCell ref="A19:G19"/>
    <mergeCell ref="A31:G31"/>
    <mergeCell ref="A41:G41"/>
    <mergeCell ref="A52:G52"/>
    <mergeCell ref="A69:G69"/>
  </mergeCells>
  <conditionalFormatting sqref="M8:M31 M87:M182 M33:M85">
    <cfRule type="cellIs" dxfId="0" priority="1" stopIfTrue="1" operator="greaterThan">
      <formula>0.05</formula>
    </cfRule>
  </conditionalFormatting>
  <printOptions horizontalCentered="1"/>
  <pageMargins left="0.39370078740157483" right="0.39370078740157483" top="0.92010416666666661" bottom="0.91062500000000002" header="0" footer="0"/>
  <pageSetup paperSize="9" scale="61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PLANILHA ORÇAMENTARIA</vt:lpstr>
      <vt:lpstr>'PLANILHA ORÇAMENTARIA'!Area_de_impressao</vt:lpstr>
      <vt:lpstr>'PLANILHA ORÇAMENTARIA'!Titulos_de_impressao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2026-04-07T12:22:17Z</cp:lastPrinted>
  <dcterms:created xsi:type="dcterms:W3CDTF">2026-03-30T18:51:17Z</dcterms:created>
  <dcterms:modified xsi:type="dcterms:W3CDTF">2026-04-07T13:36:39Z</dcterms:modified>
</cp:coreProperties>
</file>