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W:\PROCESSOS LICITATORIOS\PROCESSOS LICITATORIOS 2026\CONCORRENCIA 003 -  FEHIDRO\"/>
    </mc:Choice>
  </mc:AlternateContent>
  <bookViews>
    <workbookView xWindow="0" yWindow="0" windowWidth="20490" windowHeight="7230" firstSheet="1" activeTab="1"/>
  </bookViews>
  <sheets>
    <sheet name="BDI" sheetId="3" state="hidden" r:id="rId1"/>
    <sheet name="Cronograma Físico-Financeiro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5" l="1"/>
  <c r="B25" i="5"/>
  <c r="B20" i="3"/>
  <c r="K11" i="5" l="1"/>
  <c r="K9" i="5"/>
  <c r="K19" i="5" l="1"/>
  <c r="K7" i="5"/>
  <c r="D22" i="5" l="1"/>
  <c r="K17" i="5"/>
  <c r="J21" i="5"/>
  <c r="J22" i="5" l="1"/>
  <c r="J23" i="5" s="1"/>
  <c r="E21" i="5"/>
  <c r="E22" i="5"/>
  <c r="I21" i="5"/>
  <c r="I22" i="5"/>
  <c r="H21" i="5"/>
  <c r="H22" i="5"/>
  <c r="G21" i="5"/>
  <c r="G22" i="5"/>
  <c r="F21" i="5"/>
  <c r="F22" i="5"/>
  <c r="D21" i="5"/>
  <c r="D23" i="5" s="1"/>
  <c r="K13" i="5"/>
  <c r="C22" i="5"/>
  <c r="K22" i="5" s="1"/>
  <c r="C21" i="5"/>
  <c r="K15" i="5"/>
  <c r="F23" i="5" l="1"/>
  <c r="H23" i="5"/>
  <c r="E23" i="5"/>
  <c r="G23" i="5"/>
  <c r="I23" i="5"/>
  <c r="K21" i="5"/>
  <c r="L13" i="5" s="1"/>
  <c r="C23" i="5"/>
  <c r="K23" i="5" l="1"/>
  <c r="L19" i="5"/>
  <c r="L17" i="5"/>
  <c r="L7" i="5"/>
  <c r="L15" i="5"/>
  <c r="L11" i="5"/>
  <c r="L9" i="5"/>
</calcChain>
</file>

<file path=xl/sharedStrings.xml><?xml version="1.0" encoding="utf-8"?>
<sst xmlns="http://schemas.openxmlformats.org/spreadsheetml/2006/main" count="60" uniqueCount="52">
  <si>
    <t>Ordem</t>
  </si>
  <si>
    <t>SERVIÇOS PRELIMINARES</t>
  </si>
  <si>
    <t>PROJETO TÉCNICO EXECUTIVO</t>
  </si>
  <si>
    <t>Total</t>
  </si>
  <si>
    <t>CANTEIRO DE OBRAS</t>
  </si>
  <si>
    <t>LEITO DE SECAGEM</t>
  </si>
  <si>
    <t>DESASSOREAMENTO</t>
  </si>
  <si>
    <t>DESMOBILIZAÇÃO</t>
  </si>
  <si>
    <t>LEVANTAMENTO BATIMÉTRICO</t>
  </si>
  <si>
    <t>GOVERNO DO ESTADO DE SÃO PAULO</t>
  </si>
  <si>
    <t>SECRETARIA DE MEIO AMBIENTE, INFRAESTRUTURA E LOGÍSTICA</t>
  </si>
  <si>
    <t>FUNDO ESTADUAL DE RECURSOS HÍDRICOS ‐ FEHIDRO</t>
  </si>
  <si>
    <t>PLANILHA DE ORÇAMENTO</t>
  </si>
  <si>
    <t>TOMADOR: SERVIÇO AUTÔNOMO DE ÁGUA E ESGOTO DE CÂNDIDO MOTA</t>
  </si>
  <si>
    <t xml:space="preserve">EMPREENDIMENTO: “CONTRATAÇÃO DE EMPRESA PARA SERVIÇOS DE RECUPERAÇÃO DA LAGOA ANAERÓBIA 1 (ETE ÁGUA DO JACU), COMPREENDENDO O ACONDICIONAMENTO DOS SEDIMENTOS DE FUNDO"
Objeto: Limpeza e dragagem da Lagoa Anaeróbia I da ETE Água do Jacu com execução de leitos de drenagem e acondicionamento do lodo em bags de geomembrana </t>
  </si>
  <si>
    <t>%FEHIDRO</t>
  </si>
  <si>
    <t>% SAAE</t>
  </si>
  <si>
    <t>Determinação da taxa para Benefícios e Despesas Indiretas (BDI)</t>
  </si>
  <si>
    <t>Base: Acórdão nº 2622/2013 - TCU Plenário</t>
  </si>
  <si>
    <t>TIPO DE OBRA</t>
  </si>
  <si>
    <t>CONSTRUÇÃO DE REDES DE ABASTECIMENTO DE ÁGUA, COLETA DE ESGOTO E CONSTRUÇÕES CORRELATAS</t>
  </si>
  <si>
    <t>ELEMENTO</t>
  </si>
  <si>
    <t>PERCENTUAL ADOTADO</t>
  </si>
  <si>
    <t>1º Q</t>
  </si>
  <si>
    <t>M</t>
  </si>
  <si>
    <t>2ºQ</t>
  </si>
  <si>
    <t>ADMINISTRAÇÃO CENTRAL</t>
  </si>
  <si>
    <t>SEGURO + GARANTIA</t>
  </si>
  <si>
    <t>RISCO</t>
  </si>
  <si>
    <t>DESPESA FINANCEIRA</t>
  </si>
  <si>
    <t>LUCRO</t>
  </si>
  <si>
    <t>TRIBUTOS (ISS)</t>
  </si>
  <si>
    <t>TRIBUTOS (COFINS 3% + PIS 0,65%)</t>
  </si>
  <si>
    <t>TRIBUTOS (CONTRIBUIÇÃO PREVIDENCIÁRIA - 0 A 4,5%, CONFORME LEI 12.844/2013)</t>
  </si>
  <si>
    <t>BDI ESTIMADO DO TCU</t>
  </si>
  <si>
    <t>BDI CALCULADO S/DESONERAÇÃO</t>
  </si>
  <si>
    <t>8</t>
  </si>
  <si>
    <t>7</t>
  </si>
  <si>
    <t>6</t>
  </si>
  <si>
    <t>5</t>
  </si>
  <si>
    <t>4</t>
  </si>
  <si>
    <t>3</t>
  </si>
  <si>
    <t>2</t>
  </si>
  <si>
    <t>1</t>
  </si>
  <si>
    <t>Descrição da Atividade</t>
  </si>
  <si>
    <t>Selecione</t>
  </si>
  <si>
    <t xml:space="preserve">Obs.:  Utilizar apenas duas casas decimais nas células de valores.
          Preencher as células em verde com "X" para representar o período em que haverá execução física. </t>
  </si>
  <si>
    <t>Realizam em: 8 (oito) meses</t>
  </si>
  <si>
    <t>TOTAL POR PERÍODO</t>
  </si>
  <si>
    <t>VALOR CONTRAPARTIDA</t>
  </si>
  <si>
    <t>VALOR FEHIDRO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</si>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</sst>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  <font>
      <sz val="11"/>
      <color theme="0" tint="-4.9989318521683403E-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0" fillId="2" borderId="0" xfId="0" applyFill="1"/>
    <xf numFmtId="9" fontId="0" fillId="0" borderId="0" xfId="1" applyFont="1"/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0" fontId="0" fillId="0" borderId="14" xfId="1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0" fontId="1" fillId="3" borderId="10" xfId="1" applyNumberFormat="1" applyFont="1" applyFill="1" applyBorder="1" applyAlignment="1">
      <alignment horizontal="center"/>
    </xf>
    <xf numFmtId="0" fontId="2" fillId="2" borderId="0" xfId="2" applyFill="1"/>
    <xf numFmtId="164" fontId="1" fillId="2" borderId="1" xfId="2" applyNumberFormat="1" applyFont="1" applyFill="1" applyBorder="1"/>
    <xf numFmtId="0" fontId="1" fillId="2" borderId="1" xfId="2" applyFont="1" applyFill="1" applyBorder="1" applyAlignment="1">
      <alignment horizontal="right"/>
    </xf>
    <xf numFmtId="164" fontId="1" fillId="4" borderId="1" xfId="2" applyNumberFormat="1" applyFont="1" applyFill="1" applyBorder="1" applyAlignment="1">
      <alignment horizontal="center"/>
    </xf>
    <xf numFmtId="164" fontId="2" fillId="2" borderId="1" xfId="2" applyNumberFormat="1" applyFill="1" applyBorder="1"/>
    <xf numFmtId="0" fontId="1" fillId="2" borderId="1" xfId="2" applyFont="1" applyFill="1" applyBorder="1" applyAlignment="1">
      <alignment horizontal="center"/>
    </xf>
    <xf numFmtId="0" fontId="1" fillId="2" borderId="0" xfId="2" applyFont="1" applyFill="1"/>
    <xf numFmtId="0" fontId="1" fillId="2" borderId="1" xfId="2" applyFont="1" applyFill="1" applyBorder="1"/>
    <xf numFmtId="0" fontId="1" fillId="2" borderId="0" xfId="2" applyFont="1" applyFill="1" applyAlignment="1">
      <alignment horizontal="left" vertical="center" wrapText="1"/>
    </xf>
    <xf numFmtId="0" fontId="4" fillId="2" borderId="0" xfId="0" applyFont="1" applyFill="1"/>
    <xf numFmtId="10" fontId="4" fillId="2" borderId="0" xfId="0" applyNumberFormat="1" applyFont="1" applyFill="1" applyAlignment="1">
      <alignment horizontal="center"/>
    </xf>
    <xf numFmtId="10" fontId="4" fillId="2" borderId="0" xfId="0" applyNumberFormat="1" applyFont="1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2" borderId="14" xfId="2" applyFill="1" applyBorder="1" applyAlignment="1">
      <alignment horizontal="center" vertical="center"/>
    </xf>
    <xf numFmtId="0" fontId="2" fillId="2" borderId="15" xfId="2" applyFill="1" applyBorder="1" applyAlignment="1">
      <alignment horizontal="center" vertical="center"/>
    </xf>
    <xf numFmtId="164" fontId="1" fillId="2" borderId="14" xfId="2" applyNumberFormat="1" applyFont="1" applyFill="1" applyBorder="1" applyAlignment="1">
      <alignment horizontal="right" vertical="center"/>
    </xf>
    <xf numFmtId="164" fontId="1" fillId="2" borderId="15" xfId="2" applyNumberFormat="1" applyFont="1" applyFill="1" applyBorder="1" applyAlignment="1">
      <alignment horizontal="right" vertic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10" fontId="1" fillId="2" borderId="14" xfId="1" applyNumberFormat="1" applyFont="1" applyFill="1" applyBorder="1" applyAlignment="1">
      <alignment horizontal="center" vertical="center"/>
    </xf>
    <xf numFmtId="10" fontId="1" fillId="2" borderId="15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202925</xdr:colOff>
      <xdr:row>1</xdr:row>
      <xdr:rowOff>28576</xdr:rowOff>
    </xdr:from>
    <xdr:to>
      <xdr:col>11</xdr:col>
      <xdr:colOff>460111</xdr:colOff>
      <xdr:row>2</xdr:row>
      <xdr:rowOff>859322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61AC08-EBDE-4887-A707-6016A110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5275" y="228601"/>
          <a:ext cx="866786" cy="1030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200025</xdr:colOff>
      <xdr:row>20</xdr:row>
      <xdr:rowOff>109537</xdr:rowOff>
    </xdr:from>
    <xdr:ext cx="2919710" cy="32739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F3647914-625C-03B1-620D-EEFA77015516}"/>
                </a:ext>
              </a:extLst>
            </xdr:cNvPr>
            <xdr:cNvSpPr txBox="1"/>
          </xdr:nvSpPr>
          <xdr:spPr>
            <a:xfrm>
              <a:off x="200025" y="5014912"/>
              <a:ext cx="2919710" cy="3273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100" b="0" i="1">
                        <a:latin typeface="Cambria Math" panose="02040503050406030204" pitchFamily="18" charset="0"/>
                      </a:rPr>
                      <m:t>𝐵𝐷𝐼</m:t>
                    </m:r>
                    <m:r>
                      <a:rPr lang="pt-BR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(1+</m:t>
                        </m:r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𝐴𝐶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𝑆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𝐺</m:t>
                            </m:r>
                          </m:e>
                        </m:d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𝐷𝐹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𝐿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𝐼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F3647914-625C-03B1-620D-EEFA77015516}"/>
                </a:ext>
              </a:extLst>
            </xdr:cNvPr>
            <xdr:cNvSpPr txBox="1"/>
          </xdr:nvSpPr>
          <xdr:spPr>
            <a:xfrm>
              <a:off x="200025" y="5014912"/>
              <a:ext cx="2919710" cy="32739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pt-BR" sz="1100" b="0" i="0">
                  <a:latin typeface="Cambria Math" panose="02040503050406030204" pitchFamily="18" charset="0"/>
                </a:rPr>
                <a:t>𝐵𝐷𝐼=  ((1+(𝐴𝐶+𝑆+𝑅+𝐺))(1+𝐷𝐹)(1+𝐿))/(1−𝐼)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112059</xdr:colOff>
      <xdr:row>0</xdr:row>
      <xdr:rowOff>78441</xdr:rowOff>
    </xdr:from>
    <xdr:to>
      <xdr:col>10</xdr:col>
      <xdr:colOff>690393</xdr:colOff>
      <xdr:row>2</xdr:row>
      <xdr:rowOff>914562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4A6A69-DF7B-467E-9777-59B5B640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530" y="78441"/>
          <a:ext cx="578334" cy="1239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L20"/>
  <sheetViews>
    <sheetView workbookViewId="0">
      <selection activeCell="A28" sqref="A28"/>
    </sheetView>
  </sheetViews>
  <sheetFormatPr defaultRowHeight="15" x14ac:dyDescent="0.25"/>
  <cols>
    <col min="1" max="2" width="39.28515625" customWidth="1"/>
    <col min="3" max="10" width="11.140625" customWidth="1"/>
  </cols>
  <sheetData>
    <row r="1" spans="1:12" ht="15.75" thickBot="1" x14ac:dyDescent="0.3">
      <c r="A1" s="31" t="s">
        <v>9</v>
      </c>
      <c r="B1" s="32"/>
      <c r="C1" s="35" t="s">
        <v>12</v>
      </c>
      <c r="D1" s="36"/>
      <c r="E1" s="36"/>
      <c r="F1" s="36"/>
      <c r="G1" s="36"/>
      <c r="H1" s="36"/>
      <c r="I1" s="36"/>
      <c r="J1" s="37"/>
      <c r="K1" s="25"/>
      <c r="L1" s="26"/>
    </row>
    <row r="2" spans="1:12" ht="15.75" thickBot="1" x14ac:dyDescent="0.3">
      <c r="A2" s="31" t="s">
        <v>10</v>
      </c>
      <c r="B2" s="32"/>
      <c r="C2" s="35" t="s">
        <v>13</v>
      </c>
      <c r="D2" s="36"/>
      <c r="E2" s="36"/>
      <c r="F2" s="36"/>
      <c r="G2" s="36"/>
      <c r="H2" s="36"/>
      <c r="I2" s="36"/>
      <c r="J2" s="37"/>
      <c r="K2" s="27"/>
      <c r="L2" s="28"/>
    </row>
    <row r="3" spans="1:12" ht="99.75" customHeight="1" thickBot="1" x14ac:dyDescent="0.3">
      <c r="A3" s="33" t="s">
        <v>11</v>
      </c>
      <c r="B3" s="34"/>
      <c r="C3" s="38" t="s">
        <v>14</v>
      </c>
      <c r="D3" s="39"/>
      <c r="E3" s="39"/>
      <c r="F3" s="39"/>
      <c r="G3" s="39"/>
      <c r="H3" s="39"/>
      <c r="I3" s="39"/>
      <c r="J3" s="40"/>
      <c r="K3" s="29"/>
      <c r="L3" s="30"/>
    </row>
    <row r="4" spans="1:12" ht="15.75" thickBot="1" x14ac:dyDescent="0.3"/>
    <row r="5" spans="1:12" ht="15.75" thickBot="1" x14ac:dyDescent="0.3">
      <c r="A5" s="41" t="s">
        <v>17</v>
      </c>
      <c r="B5" s="42"/>
    </row>
    <row r="6" spans="1:12" ht="15.75" thickBot="1" x14ac:dyDescent="0.3">
      <c r="A6" s="41" t="s">
        <v>18</v>
      </c>
      <c r="B6" s="42"/>
    </row>
    <row r="7" spans="1:12" ht="15.75" thickBot="1" x14ac:dyDescent="0.3"/>
    <row r="8" spans="1:12" ht="30.75" customHeight="1" thickBot="1" x14ac:dyDescent="0.3">
      <c r="A8" s="3" t="s">
        <v>19</v>
      </c>
      <c r="B8" s="43" t="s">
        <v>20</v>
      </c>
      <c r="C8" s="43"/>
      <c r="D8" s="43"/>
      <c r="E8" s="44"/>
    </row>
    <row r="10" spans="1:12" x14ac:dyDescent="0.25">
      <c r="A10" s="8" t="s">
        <v>21</v>
      </c>
      <c r="B10" s="8" t="s">
        <v>22</v>
      </c>
      <c r="C10" s="8" t="s">
        <v>23</v>
      </c>
      <c r="D10" s="8" t="s">
        <v>24</v>
      </c>
      <c r="E10" s="8" t="s">
        <v>25</v>
      </c>
    </row>
    <row r="11" spans="1:12" x14ac:dyDescent="0.25">
      <c r="A11" s="4" t="s">
        <v>26</v>
      </c>
      <c r="B11" s="5">
        <v>3.4299999999999997E-2</v>
      </c>
      <c r="C11" s="5">
        <v>3.4299999999999997E-2</v>
      </c>
      <c r="D11" s="5">
        <v>4.9299999999999997E-2</v>
      </c>
      <c r="E11" s="5">
        <v>6.7100000000000007E-2</v>
      </c>
    </row>
    <row r="12" spans="1:12" x14ac:dyDescent="0.25">
      <c r="A12" s="4" t="s">
        <v>27</v>
      </c>
      <c r="B12" s="5">
        <v>2.8E-3</v>
      </c>
      <c r="C12" s="5">
        <v>2.8E-3</v>
      </c>
      <c r="D12" s="5">
        <v>4.8999999999999998E-3</v>
      </c>
      <c r="E12" s="5">
        <v>7.4999999999999997E-3</v>
      </c>
    </row>
    <row r="13" spans="1:12" x14ac:dyDescent="0.25">
      <c r="A13" s="4" t="s">
        <v>28</v>
      </c>
      <c r="B13" s="5">
        <v>0.01</v>
      </c>
      <c r="C13" s="5">
        <v>0.01</v>
      </c>
      <c r="D13" s="5">
        <v>1.3899999999999999E-2</v>
      </c>
      <c r="E13" s="5">
        <v>1.7399999999999999E-2</v>
      </c>
    </row>
    <row r="14" spans="1:12" x14ac:dyDescent="0.25">
      <c r="A14" s="4" t="s">
        <v>29</v>
      </c>
      <c r="B14" s="5">
        <v>9.4000000000000004E-3</v>
      </c>
      <c r="C14" s="5">
        <v>9.4000000000000004E-3</v>
      </c>
      <c r="D14" s="5">
        <v>9.9000000000000008E-3</v>
      </c>
      <c r="E14" s="5">
        <v>1.17E-2</v>
      </c>
    </row>
    <row r="15" spans="1:12" x14ac:dyDescent="0.25">
      <c r="A15" s="4" t="s">
        <v>30</v>
      </c>
      <c r="B15" s="5">
        <v>6.7400000000000002E-2</v>
      </c>
      <c r="C15" s="5">
        <v>6.7400000000000002E-2</v>
      </c>
      <c r="D15" s="5">
        <v>8.0399999999999999E-2</v>
      </c>
      <c r="E15" s="5">
        <v>9.4E-2</v>
      </c>
    </row>
    <row r="16" spans="1:12" x14ac:dyDescent="0.25">
      <c r="A16" s="4" t="s">
        <v>32</v>
      </c>
      <c r="B16" s="5">
        <v>3.6499999999999998E-2</v>
      </c>
      <c r="C16" s="6">
        <v>3.6499999999999998E-2</v>
      </c>
      <c r="D16" s="6">
        <v>3.6499999999999998E-2</v>
      </c>
      <c r="E16" s="6">
        <v>3.6499999999999998E-2</v>
      </c>
    </row>
    <row r="17" spans="1:5" x14ac:dyDescent="0.25">
      <c r="A17" s="4" t="s">
        <v>31</v>
      </c>
      <c r="B17" s="5">
        <v>0.05</v>
      </c>
      <c r="C17" s="7">
        <v>0.05</v>
      </c>
      <c r="D17" s="7">
        <v>0.05</v>
      </c>
      <c r="E17" s="7">
        <v>0.05</v>
      </c>
    </row>
    <row r="18" spans="1:5" x14ac:dyDescent="0.25">
      <c r="A18" s="4" t="s">
        <v>33</v>
      </c>
      <c r="B18" s="5">
        <v>0</v>
      </c>
      <c r="C18" s="5">
        <v>0</v>
      </c>
      <c r="D18" s="5">
        <v>0.02</v>
      </c>
      <c r="E18" s="5">
        <v>4.4999999999999998E-2</v>
      </c>
    </row>
    <row r="19" spans="1:5" ht="15.75" thickBot="1" x14ac:dyDescent="0.3">
      <c r="A19" s="9" t="s">
        <v>34</v>
      </c>
      <c r="B19" s="10">
        <v>0.24179999999999999</v>
      </c>
      <c r="C19" s="5">
        <v>0.20760000000000001</v>
      </c>
      <c r="D19" s="5">
        <v>0.24179999999999999</v>
      </c>
      <c r="E19" s="5">
        <v>0.26440000000000002</v>
      </c>
    </row>
    <row r="20" spans="1:5" ht="15.75" thickBot="1" x14ac:dyDescent="0.3">
      <c r="A20" s="11" t="s">
        <v>35</v>
      </c>
      <c r="B20" s="12">
        <f>((1+B11+B12+B13)*(1+B14)*(1+B15))/(1-(B16+B17+B18))-1</f>
        <v>0.23500895531034471</v>
      </c>
      <c r="C20" s="2"/>
      <c r="D20" s="2"/>
      <c r="E20" s="2"/>
    </row>
  </sheetData>
  <mergeCells count="10">
    <mergeCell ref="A5:B5"/>
    <mergeCell ref="A6:B6"/>
    <mergeCell ref="B8:E8"/>
    <mergeCell ref="A1:B1"/>
    <mergeCell ref="C1:J1"/>
    <mergeCell ref="K1:L3"/>
    <mergeCell ref="A2:B2"/>
    <mergeCell ref="C2:J2"/>
    <mergeCell ref="A3:B3"/>
    <mergeCell ref="C3:J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A1:L26"/>
  <sheetViews>
    <sheetView tabSelected="1" topLeftCell="A4" zoomScale="85" zoomScaleNormal="85" workbookViewId="0">
      <selection activeCell="F22" sqref="F22"/>
    </sheetView>
  </sheetViews>
  <sheetFormatPr defaultColWidth="9.28515625" defaultRowHeight="15" x14ac:dyDescent="0.25"/>
  <cols>
    <col min="1" max="1" width="99" style="13" customWidth="1"/>
    <col min="2" max="2" width="13" style="13" customWidth="1"/>
    <col min="3" max="3" width="12.7109375" style="13" bestFit="1" customWidth="1"/>
    <col min="4" max="4" width="13" style="13" customWidth="1"/>
    <col min="5" max="5" width="12.85546875" style="13" bestFit="1" customWidth="1"/>
    <col min="6" max="8" width="13" style="13" customWidth="1"/>
    <col min="9" max="9" width="12.5703125" style="13" customWidth="1"/>
    <col min="10" max="10" width="13" style="13" customWidth="1"/>
    <col min="11" max="11" width="14.5703125" style="13" bestFit="1" customWidth="1"/>
    <col min="12" max="16384" width="9.28515625" style="13"/>
  </cols>
  <sheetData>
    <row r="1" spans="1:12" s="1" customFormat="1" ht="15.75" thickBot="1" x14ac:dyDescent="0.3">
      <c r="A1" s="31" t="s">
        <v>9</v>
      </c>
      <c r="B1" s="32"/>
      <c r="C1" s="35" t="s">
        <v>12</v>
      </c>
      <c r="D1" s="36"/>
      <c r="E1" s="36"/>
      <c r="F1" s="36"/>
      <c r="G1" s="36"/>
      <c r="H1" s="36"/>
      <c r="I1" s="36"/>
      <c r="J1" s="37"/>
      <c r="K1" s="49"/>
    </row>
    <row r="2" spans="1:12" s="1" customFormat="1" ht="15.75" thickBot="1" x14ac:dyDescent="0.3">
      <c r="A2" s="31" t="s">
        <v>10</v>
      </c>
      <c r="B2" s="32"/>
      <c r="C2" s="35" t="s">
        <v>13</v>
      </c>
      <c r="D2" s="36"/>
      <c r="E2" s="36"/>
      <c r="F2" s="36"/>
      <c r="G2" s="36"/>
      <c r="H2" s="36"/>
      <c r="I2" s="36"/>
      <c r="J2" s="37"/>
      <c r="K2" s="50"/>
    </row>
    <row r="3" spans="1:12" s="1" customFormat="1" ht="80.25" customHeight="1" thickBot="1" x14ac:dyDescent="0.3">
      <c r="A3" s="33" t="s">
        <v>11</v>
      </c>
      <c r="B3" s="34"/>
      <c r="C3" s="38" t="s">
        <v>14</v>
      </c>
      <c r="D3" s="39"/>
      <c r="E3" s="39"/>
      <c r="F3" s="39"/>
      <c r="G3" s="39"/>
      <c r="H3" s="39"/>
      <c r="I3" s="39"/>
      <c r="J3" s="40"/>
      <c r="K3" s="51"/>
    </row>
    <row r="4" spans="1:12" ht="34.15" customHeight="1" x14ac:dyDescent="0.25">
      <c r="A4" s="21" t="s">
        <v>46</v>
      </c>
      <c r="F4" s="19"/>
    </row>
    <row r="5" spans="1:12" ht="34.15" customHeight="1" x14ac:dyDescent="0.25">
      <c r="A5" s="18" t="s">
        <v>47</v>
      </c>
      <c r="B5" s="20" t="s">
        <v>45</v>
      </c>
      <c r="F5" s="19"/>
    </row>
    <row r="6" spans="1:12" ht="34.15" customHeight="1" x14ac:dyDescent="0.25">
      <c r="A6" s="18" t="s">
        <v>44</v>
      </c>
      <c r="B6" s="18" t="s">
        <v>0</v>
      </c>
      <c r="C6" s="18" t="s">
        <v>43</v>
      </c>
      <c r="D6" s="18" t="s">
        <v>42</v>
      </c>
      <c r="E6" s="18" t="s">
        <v>41</v>
      </c>
      <c r="F6" s="18" t="s">
        <v>40</v>
      </c>
      <c r="G6" s="18" t="s">
        <v>39</v>
      </c>
      <c r="H6" s="18" t="s">
        <v>38</v>
      </c>
      <c r="I6" s="18" t="s">
        <v>37</v>
      </c>
      <c r="J6" s="18" t="s">
        <v>36</v>
      </c>
      <c r="K6" s="18" t="s">
        <v>3</v>
      </c>
      <c r="L6" s="18" t="s">
        <v>51</v>
      </c>
    </row>
    <row r="7" spans="1:12" x14ac:dyDescent="0.25">
      <c r="A7" s="45" t="s">
        <v>1</v>
      </c>
      <c r="B7" s="45">
        <v>1</v>
      </c>
      <c r="C7" s="17"/>
      <c r="D7" s="14"/>
      <c r="E7" s="14"/>
      <c r="F7" s="14"/>
      <c r="G7" s="14"/>
      <c r="H7" s="14"/>
      <c r="I7" s="14"/>
      <c r="J7" s="14"/>
      <c r="K7" s="47">
        <f>SUM(C7:J7)</f>
        <v>0</v>
      </c>
      <c r="L7" s="52" t="e">
        <f>K7/$K$21</f>
        <v>#DIV/0!</v>
      </c>
    </row>
    <row r="8" spans="1:12" x14ac:dyDescent="0.25">
      <c r="A8" s="46"/>
      <c r="B8" s="46"/>
      <c r="C8" s="16"/>
      <c r="D8" s="16"/>
      <c r="E8" s="16"/>
      <c r="F8" s="16"/>
      <c r="G8" s="16"/>
      <c r="H8" s="16"/>
      <c r="I8" s="16"/>
      <c r="J8" s="16"/>
      <c r="K8" s="48"/>
      <c r="L8" s="53"/>
    </row>
    <row r="9" spans="1:12" ht="18" customHeight="1" x14ac:dyDescent="0.25">
      <c r="A9" s="45" t="s">
        <v>2</v>
      </c>
      <c r="B9" s="45">
        <v>2</v>
      </c>
      <c r="C9" s="17"/>
      <c r="D9" s="14"/>
      <c r="E9" s="14"/>
      <c r="F9" s="14"/>
      <c r="G9" s="14"/>
      <c r="H9" s="14"/>
      <c r="I9" s="14"/>
      <c r="J9" s="14"/>
      <c r="K9" s="47">
        <f>SUM(C9:J9)</f>
        <v>0</v>
      </c>
      <c r="L9" s="52" t="e">
        <f t="shared" ref="L9" si="0">K9/$K$21</f>
        <v>#DIV/0!</v>
      </c>
    </row>
    <row r="10" spans="1:12" x14ac:dyDescent="0.25">
      <c r="A10" s="46"/>
      <c r="B10" s="46"/>
      <c r="C10" s="16"/>
      <c r="D10" s="16"/>
      <c r="E10" s="16"/>
      <c r="F10" s="16"/>
      <c r="G10" s="16"/>
      <c r="H10" s="16"/>
      <c r="I10" s="16"/>
      <c r="J10" s="16"/>
      <c r="K10" s="48"/>
      <c r="L10" s="53"/>
    </row>
    <row r="11" spans="1:12" x14ac:dyDescent="0.25">
      <c r="A11" s="45" t="s">
        <v>4</v>
      </c>
      <c r="B11" s="45">
        <v>3</v>
      </c>
      <c r="C11" s="17"/>
      <c r="D11" s="14"/>
      <c r="E11" s="14"/>
      <c r="F11" s="14"/>
      <c r="G11" s="14"/>
      <c r="H11" s="14"/>
      <c r="I11" s="14"/>
      <c r="J11" s="14"/>
      <c r="K11" s="47">
        <f>SUM(C11:J11)</f>
        <v>0</v>
      </c>
      <c r="L11" s="52" t="e">
        <f t="shared" ref="L11" si="1">K11/$K$21</f>
        <v>#DIV/0!</v>
      </c>
    </row>
    <row r="12" spans="1:12" x14ac:dyDescent="0.25">
      <c r="A12" s="46"/>
      <c r="B12" s="46"/>
      <c r="C12" s="16"/>
      <c r="D12" s="16"/>
      <c r="E12" s="16"/>
      <c r="F12" s="16"/>
      <c r="G12" s="16"/>
      <c r="H12" s="16"/>
      <c r="I12" s="16"/>
      <c r="J12" s="16"/>
      <c r="K12" s="48"/>
      <c r="L12" s="53"/>
    </row>
    <row r="13" spans="1:12" x14ac:dyDescent="0.25">
      <c r="A13" s="45" t="s">
        <v>5</v>
      </c>
      <c r="B13" s="45">
        <v>4</v>
      </c>
      <c r="C13" s="17"/>
      <c r="D13" s="17"/>
      <c r="E13" s="14"/>
      <c r="F13" s="14"/>
      <c r="G13" s="14"/>
      <c r="H13" s="14"/>
      <c r="I13" s="14"/>
      <c r="J13" s="14"/>
      <c r="K13" s="47">
        <f>SUM(C13:J13)</f>
        <v>0</v>
      </c>
      <c r="L13" s="52" t="e">
        <f t="shared" ref="L13" si="2">K13/$K$21</f>
        <v>#DIV/0!</v>
      </c>
    </row>
    <row r="14" spans="1:12" x14ac:dyDescent="0.25">
      <c r="A14" s="46"/>
      <c r="B14" s="46"/>
      <c r="C14" s="16"/>
      <c r="D14" s="16"/>
      <c r="E14" s="16"/>
      <c r="F14" s="16"/>
      <c r="G14" s="16"/>
      <c r="H14" s="16"/>
      <c r="I14" s="16"/>
      <c r="J14" s="16"/>
      <c r="K14" s="48"/>
      <c r="L14" s="53"/>
    </row>
    <row r="15" spans="1:12" x14ac:dyDescent="0.25">
      <c r="A15" s="45" t="s">
        <v>6</v>
      </c>
      <c r="B15" s="45">
        <v>5</v>
      </c>
      <c r="C15" s="17"/>
      <c r="D15" s="14"/>
      <c r="E15" s="14"/>
      <c r="F15" s="14"/>
      <c r="G15" s="14"/>
      <c r="H15" s="14"/>
      <c r="I15" s="14"/>
      <c r="J15" s="14"/>
      <c r="K15" s="47">
        <f>SUM(C15:J15)</f>
        <v>0</v>
      </c>
      <c r="L15" s="52" t="e">
        <f t="shared" ref="L15" si="3">K15/$K$21</f>
        <v>#DIV/0!</v>
      </c>
    </row>
    <row r="16" spans="1:12" x14ac:dyDescent="0.25">
      <c r="A16" s="46"/>
      <c r="B16" s="46"/>
      <c r="C16" s="16"/>
      <c r="D16" s="16"/>
      <c r="E16" s="16"/>
      <c r="F16" s="16"/>
      <c r="G16" s="16"/>
      <c r="H16" s="16"/>
      <c r="I16" s="16"/>
      <c r="J16" s="16"/>
      <c r="K16" s="48"/>
      <c r="L16" s="53"/>
    </row>
    <row r="17" spans="1:12" x14ac:dyDescent="0.25">
      <c r="A17" s="45" t="s">
        <v>8</v>
      </c>
      <c r="B17" s="45">
        <v>6</v>
      </c>
      <c r="C17" s="17"/>
      <c r="D17" s="14"/>
      <c r="E17" s="14"/>
      <c r="F17" s="14"/>
      <c r="G17" s="14"/>
      <c r="H17" s="14"/>
      <c r="I17" s="14"/>
      <c r="J17" s="14"/>
      <c r="K17" s="47">
        <f>SUM(C17:J17)</f>
        <v>0</v>
      </c>
      <c r="L17" s="52" t="e">
        <f t="shared" ref="L17" si="4">K17/$K$21</f>
        <v>#DIV/0!</v>
      </c>
    </row>
    <row r="18" spans="1:12" x14ac:dyDescent="0.25">
      <c r="A18" s="46"/>
      <c r="B18" s="46"/>
      <c r="C18" s="16"/>
      <c r="D18" s="16"/>
      <c r="E18" s="16"/>
      <c r="F18" s="16"/>
      <c r="G18" s="16"/>
      <c r="H18" s="16"/>
      <c r="I18" s="16"/>
      <c r="J18" s="16"/>
      <c r="K18" s="48"/>
      <c r="L18" s="53"/>
    </row>
    <row r="19" spans="1:12" x14ac:dyDescent="0.25">
      <c r="A19" s="45" t="s">
        <v>7</v>
      </c>
      <c r="B19" s="45">
        <v>7</v>
      </c>
      <c r="C19" s="17"/>
      <c r="D19" s="14"/>
      <c r="E19" s="14"/>
      <c r="F19" s="14"/>
      <c r="G19" s="14"/>
      <c r="H19" s="14"/>
      <c r="I19" s="14"/>
      <c r="J19" s="14"/>
      <c r="K19" s="47">
        <f>SUM(C19:J19)</f>
        <v>0</v>
      </c>
      <c r="L19" s="52" t="e">
        <f t="shared" ref="L19" si="5">K19/$K$21</f>
        <v>#DIV/0!</v>
      </c>
    </row>
    <row r="20" spans="1:12" x14ac:dyDescent="0.25">
      <c r="A20" s="46"/>
      <c r="B20" s="46"/>
      <c r="C20" s="16"/>
      <c r="D20" s="16"/>
      <c r="E20" s="16"/>
      <c r="F20" s="16"/>
      <c r="G20" s="16"/>
      <c r="H20" s="16"/>
      <c r="I20" s="16"/>
      <c r="J20" s="16"/>
      <c r="K20" s="48"/>
      <c r="L20" s="53"/>
    </row>
    <row r="21" spans="1:12" x14ac:dyDescent="0.25">
      <c r="B21" s="15" t="s">
        <v>48</v>
      </c>
      <c r="C21" s="14">
        <f t="shared" ref="C21:K21" si="6">SUM(C7:C20)</f>
        <v>0</v>
      </c>
      <c r="D21" s="14">
        <f t="shared" si="6"/>
        <v>0</v>
      </c>
      <c r="E21" s="14">
        <f t="shared" si="6"/>
        <v>0</v>
      </c>
      <c r="F21" s="14">
        <f t="shared" si="6"/>
        <v>0</v>
      </c>
      <c r="G21" s="14">
        <f t="shared" si="6"/>
        <v>0</v>
      </c>
      <c r="H21" s="14">
        <f t="shared" si="6"/>
        <v>0</v>
      </c>
      <c r="I21" s="14">
        <f t="shared" si="6"/>
        <v>0</v>
      </c>
      <c r="J21" s="14">
        <f t="shared" si="6"/>
        <v>0</v>
      </c>
      <c r="K21" s="14">
        <f t="shared" si="6"/>
        <v>0</v>
      </c>
    </row>
    <row r="22" spans="1:12" x14ac:dyDescent="0.25">
      <c r="B22" s="15" t="s">
        <v>49</v>
      </c>
      <c r="C22" s="14">
        <f>SUM(C7:C20)*B26</f>
        <v>0</v>
      </c>
      <c r="D22" s="14">
        <f>((D11+D13)*$B$26)+(D15*$D$26)</f>
        <v>0</v>
      </c>
      <c r="E22" s="14">
        <f t="shared" ref="E22:I22" si="7">((E11+E13)*$B$26)+(E15*$D$26)</f>
        <v>0</v>
      </c>
      <c r="F22" s="14">
        <f t="shared" si="7"/>
        <v>0</v>
      </c>
      <c r="G22" s="14">
        <f t="shared" si="7"/>
        <v>0</v>
      </c>
      <c r="H22" s="14">
        <f t="shared" si="7"/>
        <v>0</v>
      </c>
      <c r="I22" s="14">
        <f t="shared" si="7"/>
        <v>0</v>
      </c>
      <c r="J22" s="14">
        <f>((J11+J13+J17+J19)*$B$26)+(J15*$D$26)</f>
        <v>0</v>
      </c>
      <c r="K22" s="14">
        <f>SUM(C22:J22)</f>
        <v>0</v>
      </c>
    </row>
    <row r="23" spans="1:12" x14ac:dyDescent="0.25">
      <c r="B23" s="15" t="s">
        <v>50</v>
      </c>
      <c r="C23" s="14">
        <f>C21-C22</f>
        <v>0</v>
      </c>
      <c r="D23" s="14">
        <f t="shared" ref="D23:J23" si="8">D21-D22</f>
        <v>0</v>
      </c>
      <c r="E23" s="14">
        <f t="shared" si="8"/>
        <v>0</v>
      </c>
      <c r="F23" s="14">
        <f t="shared" si="8"/>
        <v>0</v>
      </c>
      <c r="G23" s="14">
        <f t="shared" si="8"/>
        <v>0</v>
      </c>
      <c r="H23" s="14">
        <f t="shared" si="8"/>
        <v>0</v>
      </c>
      <c r="I23" s="14">
        <f t="shared" si="8"/>
        <v>0</v>
      </c>
      <c r="J23" s="14">
        <f t="shared" si="8"/>
        <v>0</v>
      </c>
      <c r="K23" s="14">
        <f>SUM(C23:J23)</f>
        <v>0</v>
      </c>
    </row>
    <row r="25" spans="1:12" x14ac:dyDescent="0.25">
      <c r="A25" s="22" t="s">
        <v>15</v>
      </c>
      <c r="B25" s="23">
        <f>100%-B26</f>
        <v>0.95767678471780626</v>
      </c>
      <c r="C25" s="22" t="s">
        <v>15</v>
      </c>
      <c r="D25" s="23">
        <f>100%-D26</f>
        <v>0.90244937923059765</v>
      </c>
    </row>
    <row r="26" spans="1:12" x14ac:dyDescent="0.25">
      <c r="A26" s="22" t="s">
        <v>16</v>
      </c>
      <c r="B26" s="24">
        <v>4.2323215282193703E-2</v>
      </c>
      <c r="C26" s="22" t="s">
        <v>16</v>
      </c>
      <c r="D26" s="24">
        <v>9.7550620769402366E-2</v>
      </c>
    </row>
  </sheetData>
  <mergeCells count="35">
    <mergeCell ref="L19:L20"/>
    <mergeCell ref="L7:L8"/>
    <mergeCell ref="L9:L10"/>
    <mergeCell ref="L11:L12"/>
    <mergeCell ref="L13:L14"/>
    <mergeCell ref="L15:L16"/>
    <mergeCell ref="L17:L18"/>
    <mergeCell ref="A1:B1"/>
    <mergeCell ref="C1:J1"/>
    <mergeCell ref="K1:K3"/>
    <mergeCell ref="A2:B2"/>
    <mergeCell ref="C2:J2"/>
    <mergeCell ref="A3:B3"/>
    <mergeCell ref="C3:J3"/>
    <mergeCell ref="A15:A16"/>
    <mergeCell ref="B15:B16"/>
    <mergeCell ref="K15:K16"/>
    <mergeCell ref="A11:A12"/>
    <mergeCell ref="B11:B12"/>
    <mergeCell ref="K11:K12"/>
    <mergeCell ref="A13:A14"/>
    <mergeCell ref="B13:B14"/>
    <mergeCell ref="K13:K14"/>
    <mergeCell ref="A7:A8"/>
    <mergeCell ref="K7:K8"/>
    <mergeCell ref="B7:B8"/>
    <mergeCell ref="A9:A10"/>
    <mergeCell ref="B9:B10"/>
    <mergeCell ref="K9:K10"/>
    <mergeCell ref="A19:A20"/>
    <mergeCell ref="B19:B20"/>
    <mergeCell ref="K19:K20"/>
    <mergeCell ref="A17:A18"/>
    <mergeCell ref="B17:B18"/>
    <mergeCell ref="K17:K18"/>
  </mergeCells>
  <dataValidations disablePrompts="1" count="3">
    <dataValidation type="list" allowBlank="1" showInputMessage="1" showErrorMessage="1" sqref="C8 C10 C20 C12 C16">
      <formula1>" ,X,"</formula1>
    </dataValidation>
    <dataValidation type="list" allowBlank="1" showInputMessage="1" showErrorMessage="1" sqref="D8:J8 D10:J10 C18:J18 D12:J12 C14:J14 D16:J16 D20:J20">
      <formula1>"X,"</formula1>
    </dataValidation>
    <dataValidation type="list" allowBlank="1" showInputMessage="1" showErrorMessage="1" promptTitle="Selecione" sqref="B5">
      <formula1>"Selecione, Mes(es), Bimestre(s), Trimestre(s), Quadrimestre(s), Semestre(s)"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BDI</vt:lpstr>
      <vt:lpstr>Cronograma Físico-Financeiro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</dc:creator>
  <cp:lastModifiedBy>user</cp:lastModifiedBy>
  <dcterms:created xsi:type="dcterms:W3CDTF">2021-09-21T22:01:40Z</dcterms:created>
  <dcterms:modified xsi:type="dcterms:W3CDTF">2026-09-11T16:42:49Z</dcterms:modified>
</cp:coreProperties>
</file>